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F:\IIWettbewerb\1_Projekte II D\830 Luisenblock Ost\06_Auslobung\6_1_1_Digitale Anlagen\4.1.4 Formblätter\"/>
    </mc:Choice>
  </mc:AlternateContent>
  <xr:revisionPtr revIDLastSave="0" documentId="13_ncr:1_{0745FBFE-3492-4692-AB09-68E40365C68A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 Kenndatenblatt" sheetId="6" r:id="rId1"/>
    <sheet name="Baufeld(er) Bundestag" sheetId="11" r:id="rId2"/>
    <sheet name="Baufeld(er) Ver.di" sheetId="10" r:id="rId3"/>
    <sheet name="Baufeld(er) Wohnnutzung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9" l="1"/>
  <c r="G33" i="9" l="1"/>
  <c r="F33" i="9"/>
  <c r="G19" i="9"/>
  <c r="F19" i="9"/>
  <c r="G33" i="10"/>
  <c r="F33" i="10"/>
  <c r="G19" i="10"/>
  <c r="F19" i="10"/>
  <c r="G35" i="11"/>
  <c r="F35" i="11"/>
  <c r="G19" i="11"/>
  <c r="F19" i="11"/>
  <c r="F20" i="11"/>
  <c r="F18" i="11"/>
  <c r="G39" i="6"/>
  <c r="F39" i="6"/>
  <c r="G38" i="6"/>
  <c r="F38" i="6"/>
  <c r="F37" i="6"/>
  <c r="F40" i="6"/>
  <c r="F50" i="6"/>
  <c r="G37" i="6"/>
  <c r="G36" i="6"/>
  <c r="F36" i="6"/>
  <c r="G34" i="6"/>
  <c r="G33" i="6" s="1"/>
  <c r="H44" i="11" l="1"/>
  <c r="G44" i="11"/>
  <c r="H48" i="11" s="1"/>
  <c r="H71" i="6" s="1"/>
  <c r="F44" i="11"/>
  <c r="E48" i="11" s="1"/>
  <c r="G40" i="9"/>
  <c r="H41" i="9" s="1"/>
  <c r="H61" i="6" s="1"/>
  <c r="H40" i="10"/>
  <c r="G40" i="10"/>
  <c r="H44" i="10" s="1"/>
  <c r="H72" i="6" s="1"/>
  <c r="F40" i="10"/>
  <c r="H40" i="9"/>
  <c r="F40" i="9"/>
  <c r="E41" i="9" s="1"/>
  <c r="H64" i="6"/>
  <c r="G28" i="6"/>
  <c r="H75" i="6" s="1"/>
  <c r="F28" i="6"/>
  <c r="E75" i="6" s="1"/>
  <c r="E73" i="6"/>
  <c r="E72" i="6"/>
  <c r="E71" i="6"/>
  <c r="E61" i="6"/>
  <c r="E60" i="6"/>
  <c r="H63" i="6" l="1"/>
  <c r="H41" i="10"/>
  <c r="H60" i="6" s="1"/>
  <c r="E63" i="6"/>
  <c r="E44" i="10"/>
  <c r="E41" i="10"/>
  <c r="G35" i="6"/>
  <c r="F35" i="6"/>
  <c r="G40" i="6"/>
  <c r="G23" i="6" l="1"/>
  <c r="F23" i="6"/>
  <c r="G36" i="11"/>
  <c r="F36" i="11"/>
  <c r="G20" i="11"/>
  <c r="G34" i="10"/>
  <c r="F34" i="10"/>
  <c r="G20" i="10"/>
  <c r="F20" i="10"/>
  <c r="G34" i="9"/>
  <c r="F22" i="6"/>
  <c r="G20" i="9"/>
  <c r="F20" i="9"/>
  <c r="G25" i="6"/>
  <c r="F25" i="6"/>
  <c r="G17" i="6"/>
  <c r="G18" i="6"/>
  <c r="F18" i="6"/>
  <c r="F17" i="6"/>
  <c r="E15" i="6"/>
  <c r="G32" i="9"/>
  <c r="F32" i="9"/>
  <c r="G18" i="9"/>
  <c r="F18" i="9"/>
  <c r="G32" i="10"/>
  <c r="F32" i="10"/>
  <c r="G18" i="10"/>
  <c r="F18" i="10"/>
  <c r="G34" i="11"/>
  <c r="F34" i="11"/>
  <c r="G18" i="11"/>
  <c r="F34" i="6"/>
  <c r="F33" i="6" s="1"/>
  <c r="E36" i="6" l="1"/>
  <c r="E39" i="6"/>
  <c r="E37" i="6"/>
  <c r="G50" i="6"/>
  <c r="G45" i="6"/>
  <c r="G72" i="6"/>
  <c r="G73" i="6"/>
  <c r="F73" i="6"/>
  <c r="F72" i="6"/>
  <c r="G71" i="6"/>
  <c r="F71" i="6"/>
  <c r="G67" i="6"/>
  <c r="F67" i="6"/>
  <c r="G66" i="6"/>
  <c r="F66" i="6"/>
  <c r="G65" i="6"/>
  <c r="F65" i="6"/>
  <c r="G61" i="6"/>
  <c r="F61" i="6"/>
  <c r="G60" i="6"/>
  <c r="F60" i="6"/>
  <c r="G59" i="6"/>
  <c r="F59" i="6"/>
  <c r="E64" i="6"/>
  <c r="G24" i="6"/>
  <c r="G26" i="6" s="1"/>
  <c r="F24" i="6"/>
  <c r="F26" i="6" s="1"/>
  <c r="G22" i="6"/>
  <c r="G21" i="6"/>
  <c r="F21" i="6"/>
  <c r="G16" i="6"/>
  <c r="F16" i="6"/>
  <c r="G19" i="6"/>
  <c r="F19" i="6"/>
  <c r="G20" i="6"/>
  <c r="F20" i="6"/>
  <c r="E74" i="6" l="1"/>
  <c r="E70" i="6" s="1"/>
  <c r="E62" i="6"/>
  <c r="E58" i="6" s="1"/>
  <c r="H74" i="6"/>
  <c r="H70" i="6" s="1"/>
  <c r="H62" i="6"/>
  <c r="H58" i="6" s="1"/>
  <c r="H44" i="9"/>
  <c r="E44" i="9"/>
  <c r="F70" i="6"/>
  <c r="F15" i="6"/>
  <c r="F64" i="6"/>
  <c r="G64" i="6"/>
  <c r="G14" i="6"/>
  <c r="F13" i="6"/>
  <c r="F30" i="6" s="1"/>
  <c r="G70" i="6"/>
  <c r="F14" i="6"/>
  <c r="G13" i="6"/>
  <c r="G30" i="6" s="1"/>
  <c r="G58" i="6"/>
  <c r="F58" i="6"/>
  <c r="F45" i="6" l="1"/>
  <c r="G15" i="6" l="1"/>
</calcChain>
</file>

<file path=xl/sharedStrings.xml><?xml version="1.0" encoding="utf-8"?>
<sst xmlns="http://schemas.openxmlformats.org/spreadsheetml/2006/main" count="364" uniqueCount="128">
  <si>
    <t>6-stellige Kennziffer der Verfasser:innen</t>
  </si>
  <si>
    <t>m²</t>
  </si>
  <si>
    <t>GRZ</t>
  </si>
  <si>
    <t>Kenndatenblatt</t>
  </si>
  <si>
    <t>Stellplätze für Menschen mit schwerer Gehbehinderung und Rollstuhlnutzende (oberirdisch, auf dem Grundstück)</t>
  </si>
  <si>
    <t xml:space="preserve">Teilversiegelte Flächen </t>
  </si>
  <si>
    <t xml:space="preserve">Vorgabe </t>
  </si>
  <si>
    <t xml:space="preserve">Geprüft </t>
  </si>
  <si>
    <t>m</t>
  </si>
  <si>
    <t xml:space="preserve">Stück </t>
  </si>
  <si>
    <t xml:space="preserve">Verfasser:in </t>
  </si>
  <si>
    <t xml:space="preserve">davon Bund </t>
  </si>
  <si>
    <t xml:space="preserve">davon Wohnen </t>
  </si>
  <si>
    <t>davon Ausschusssitzungssaal (exkl. Nebenflächen)</t>
  </si>
  <si>
    <t xml:space="preserve">davon Nebenflächen Ausschusssitzungssaal </t>
  </si>
  <si>
    <t>Gebäudehöhen</t>
  </si>
  <si>
    <t>Geschosshöhen</t>
  </si>
  <si>
    <t xml:space="preserve">davon private Spielflächen </t>
  </si>
  <si>
    <t xml:space="preserve">davon öffentliche Spielflächen </t>
  </si>
  <si>
    <t xml:space="preserve">Unversiegelte Flächen </t>
  </si>
  <si>
    <t xml:space="preserve">Weitere oberirdische Angaben </t>
  </si>
  <si>
    <t xml:space="preserve">Verkehrsfläche </t>
  </si>
  <si>
    <t xml:space="preserve">Grundstücksgröße </t>
  </si>
  <si>
    <t xml:space="preserve">GFZ </t>
  </si>
  <si>
    <t xml:space="preserve">Ruhender Kfz Verkehr </t>
  </si>
  <si>
    <t xml:space="preserve">Bebaute Fläche / Gebäudegrundfläche (Grundflächen gemäß §19 Abs. 4 BauNVO sind nicht mit einzurechnen) </t>
  </si>
  <si>
    <t>Stück</t>
  </si>
  <si>
    <t xml:space="preserve">BGF Stadtbahnbögen </t>
  </si>
  <si>
    <t>GFZ (exkl. Stadtbahnbögen)</t>
  </si>
  <si>
    <t>Fläche Wettbewerbsgebiet (exkl. Stadtbahnbögen)</t>
  </si>
  <si>
    <t>BGF Gesamt (exkl. Stadtbahnbögen)</t>
  </si>
  <si>
    <t xml:space="preserve">2,9 - 4,5 </t>
  </si>
  <si>
    <t xml:space="preserve">3,5 - 4,5 </t>
  </si>
  <si>
    <t>3,2 - 4,5</t>
  </si>
  <si>
    <t>Lila hinterlegte Zellen sind von den Verfasser:innen auszufüllen</t>
  </si>
  <si>
    <t xml:space="preserve">davon Gewerbe / Dienstleistung </t>
  </si>
  <si>
    <t xml:space="preserve">davon Stadtbahnbögen </t>
  </si>
  <si>
    <t>Detailblatt Baufelder Deutscher Bundestag I Büronutzung</t>
  </si>
  <si>
    <t xml:space="preserve">Detailblatt Baufelder Bundesanstalt für Immobilien I Wohnen </t>
  </si>
  <si>
    <t xml:space="preserve">Zusammenfassung Stellplätze </t>
  </si>
  <si>
    <t xml:space="preserve">Zusammenfassung Flächenangaben </t>
  </si>
  <si>
    <t>Kenndaten Baufeld Wohnen 1</t>
  </si>
  <si>
    <t xml:space="preserve">Kenndaten Baufeld Wohnen 2 </t>
  </si>
  <si>
    <t>NUF (BGF*0,75)</t>
  </si>
  <si>
    <t xml:space="preserve">NUF (BGF*0,5) </t>
  </si>
  <si>
    <t>Versiegelte Flächen (exkl. Verkehrsflächen)</t>
  </si>
  <si>
    <t xml:space="preserve">davon Bund oberirdisch </t>
  </si>
  <si>
    <t>BGF Gesamt oberirdisch (exkl. Stadtbahnbögen)</t>
  </si>
  <si>
    <t>BGF Gesamt unterirdisch (exkl. Stadtbahnbögen)</t>
  </si>
  <si>
    <t xml:space="preserve">davon Bund unterirdisch </t>
  </si>
  <si>
    <t xml:space="preserve">davon Gewerbe / Dienstleistungen oberirdisch </t>
  </si>
  <si>
    <t>Stellplätze (exkl. Gewerbe / DL)</t>
  </si>
  <si>
    <r>
      <t xml:space="preserve">Hinweis: Die Flächennachweise sind in einem nachvollziehbaren Flächenplan mit entsprechender Bezeichnung, Aufteilung und den in dieser Tabelle vorgegebenen Farben darzustellen. </t>
    </r>
    <r>
      <rPr>
        <sz val="11"/>
        <color rgb="FFFF0000"/>
        <rFont val="Calibri"/>
        <family val="2"/>
        <scheme val="minor"/>
      </rPr>
      <t>Der Flächenplan ist als .dwg/.dxf-Datei einzureichen.</t>
    </r>
  </si>
  <si>
    <t xml:space="preserve">Fahrradstellplätze </t>
  </si>
  <si>
    <t>davon Bund (unterirdisch)</t>
  </si>
  <si>
    <t xml:space="preserve">Hinweis: Sollten sich Baukörper getrennt voneinander auf verschiedene Baufelder verteilen, soll jeder Baukörper einzeln eingetragen werden (Wohnen 1 und Wohnen 2). Bei nur einem Baukörper müssen nur die erste Tabelle (Wohnen 1) sowie die Stellplätze eingetragen werden. </t>
  </si>
  <si>
    <t xml:space="preserve">Kenndaten Baufeld Bundestag 1 </t>
  </si>
  <si>
    <t>ggf. Kenndaten Baufeld Bundestag 2</t>
  </si>
  <si>
    <t xml:space="preserve">Hinweis: Sollten sich Baukörper getrennt voneinander auf verschiedene Baufelder verteilen, soll jeder Baukörper einzeln eingetragen werden (Bundestag 1 / Bundestag 2). Bei nur einem Baukörper müssen nur die erste Tabelle (Bund 1) sowie die Stellplätze eingetragen werden. </t>
  </si>
  <si>
    <t xml:space="preserve">Baufeldnummer </t>
  </si>
  <si>
    <t>Anzahl der Vollgeschosse (inkl. UG)</t>
  </si>
  <si>
    <t xml:space="preserve">BGF Deutscher Bundestag unterirdisch </t>
  </si>
  <si>
    <t xml:space="preserve">BGF Deutscher Bundestag oberirdisch </t>
  </si>
  <si>
    <t>BGF Gewerbe / Gastro / DL auf dem Baufeld</t>
  </si>
  <si>
    <t>davon Gewerbe / Dienstleistungen oberirdisch auf dem Baufeld ver.di</t>
  </si>
  <si>
    <t xml:space="preserve">BGF Wohnen oberirdisch </t>
  </si>
  <si>
    <t xml:space="preserve">BGF Baufeld ver.di 1 gesamt </t>
  </si>
  <si>
    <t xml:space="preserve">BGF ver.di unterirdisch </t>
  </si>
  <si>
    <t xml:space="preserve">BGF ver.di oberirdisch </t>
  </si>
  <si>
    <t xml:space="preserve">BGF Baufeld ver.di 2 gesamt </t>
  </si>
  <si>
    <t xml:space="preserve">BGF Baufeld Wohnen 1 gesamt </t>
  </si>
  <si>
    <t xml:space="preserve">BGF Baufeld Wohnen 2 gesamt </t>
  </si>
  <si>
    <t xml:space="preserve">BGF Baufeld Bundestag 1 gesamt </t>
  </si>
  <si>
    <t xml:space="preserve">BGF Baufeld Bundestag 2 gesamt </t>
  </si>
  <si>
    <t>Stellplätze Bundestag (exkl. Gewerbe / DL)</t>
  </si>
  <si>
    <t xml:space="preserve">Detailblatt Baufelder ver.di </t>
  </si>
  <si>
    <t>Kenndaten Baufeld ver.di 1</t>
  </si>
  <si>
    <t xml:space="preserve">Hinweis: Sollten sich Baukörper getrennt voneinander auf verschiedene Baufelder verteilen, soll jeder Baukörper einzeln eingetragen werden (ver.di 1 und ver.di 2). Bei nur einem Baukörper müssen nur die erste Tabelle (ver.di 1) sowie die Stellplätze eingetragenwerden. </t>
  </si>
  <si>
    <t>Kenndaten Baufeld ver.di 2</t>
  </si>
  <si>
    <t>Ruhender Kfz Verkehr Wohnen</t>
  </si>
  <si>
    <t>BGF Wohnen unterirdisch</t>
  </si>
  <si>
    <t>davon Wohnen unterirdisch</t>
  </si>
  <si>
    <t>davon ver.di</t>
  </si>
  <si>
    <t>davon ver.di (unterirdisch)</t>
  </si>
  <si>
    <t xml:space="preserve">Grün- und Freiflächen gesamt 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</si>
  <si>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gesetzte Vorgabe Bundestag </t>
    </r>
  </si>
  <si>
    <r>
      <t>Fahrradstellplätze Bundestag oberirdisch</t>
    </r>
    <r>
      <rPr>
        <vertAlign val="superscript"/>
        <sz val="11"/>
        <rFont val="Calibri"/>
        <family val="2"/>
        <scheme val="minor"/>
      </rPr>
      <t xml:space="preserve">1 </t>
    </r>
  </si>
  <si>
    <r>
      <t>Fahrradstellplätze Bundestag unterirdsich</t>
    </r>
    <r>
      <rPr>
        <vertAlign val="superscript"/>
        <sz val="11"/>
        <rFont val="Calibri"/>
        <family val="2"/>
        <scheme val="minor"/>
      </rPr>
      <t xml:space="preserve">1  </t>
    </r>
  </si>
  <si>
    <r>
      <t>Ruhender Kfz Verkehr Bundestag</t>
    </r>
    <r>
      <rPr>
        <vertAlign val="superscript"/>
        <sz val="11"/>
        <rFont val="Calibri"/>
        <family val="2"/>
        <scheme val="minor"/>
      </rPr>
      <t>1</t>
    </r>
  </si>
  <si>
    <r>
      <t>Stellplätze für Menschen mit schwerer Gehbehinderung und Rollstuhlnutzende Bundestag (oberirdisch, auf dem Grundstück)</t>
    </r>
    <r>
      <rPr>
        <vertAlign val="superscript"/>
        <sz val="11"/>
        <rFont val="Calibri"/>
        <family val="2"/>
        <scheme val="minor"/>
      </rPr>
      <t>2</t>
    </r>
  </si>
  <si>
    <r>
      <t>Fahrradstellplätze Wohnen oberirdisch</t>
    </r>
    <r>
      <rPr>
        <vertAlign val="superscript"/>
        <sz val="11"/>
        <rFont val="Calibri"/>
        <family val="2"/>
        <scheme val="minor"/>
      </rPr>
      <t>1</t>
    </r>
  </si>
  <si>
    <r>
      <t>Stellplätze für Menschen mit schwerer Gehbehinderung und Rollstuhlnutzende Wohnen (oberirdisch, auf dem Grundstück)</t>
    </r>
    <r>
      <rPr>
        <vertAlign val="superscript"/>
        <sz val="11"/>
        <rFont val="Calibri"/>
        <family val="2"/>
        <scheme val="minor"/>
      </rPr>
      <t>2</t>
    </r>
  </si>
  <si>
    <t>NUF Gewerbe (BGF*0,75)</t>
  </si>
  <si>
    <t xml:space="preserve">NUF Stadtbahnbögen </t>
  </si>
  <si>
    <r>
      <t>davon private Spielflächen gesamt</t>
    </r>
    <r>
      <rPr>
        <vertAlign val="superscript"/>
        <sz val="11"/>
        <rFont val="Calibri"/>
        <family val="2"/>
        <scheme val="minor"/>
      </rPr>
      <t>1</t>
    </r>
  </si>
  <si>
    <r>
      <t>davon Gewerbe / Dienstleistung</t>
    </r>
    <r>
      <rPr>
        <vertAlign val="superscript"/>
        <sz val="11"/>
        <rFont val="Calibri"/>
        <family val="2"/>
        <scheme val="minor"/>
      </rPr>
      <t>4</t>
    </r>
  </si>
  <si>
    <r>
      <t>davon Stadtbahnbögen</t>
    </r>
    <r>
      <rPr>
        <vertAlign val="superscript"/>
        <sz val="11"/>
        <rFont val="Calibri"/>
        <family val="2"/>
        <scheme val="minor"/>
      </rPr>
      <t>4</t>
    </r>
  </si>
  <si>
    <t xml:space="preserve">Geprüfte Verfasserangaben  </t>
  </si>
  <si>
    <t xml:space="preserve">Geprüft Verfasserangaben </t>
  </si>
  <si>
    <t>Sollvorgaben nach geprüfter BGF</t>
  </si>
  <si>
    <t xml:space="preserve">Sollvorgaben nach geprüfter BGF </t>
  </si>
  <si>
    <t xml:space="preserve">davon ver.di oberirdisch </t>
  </si>
  <si>
    <t xml:space="preserve">davon ver.di unterirdisch </t>
  </si>
  <si>
    <t xml:space="preserve">davon Wohnen oberirdisch </t>
  </si>
  <si>
    <t xml:space="preserve">davon private Grün- und Freilächen </t>
  </si>
  <si>
    <t xml:space="preserve">davon öffentliche Grün- und Freilächen </t>
  </si>
  <si>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Berechnet nach AV Stellplätze: 1 Stellplatz je 3.000 m² NUF; Vorgabe errechnet sich automatisch anhand der BGF-Werte der Verfasser:in</t>
    </r>
  </si>
  <si>
    <t>Stellplätze für Menschen mit schwerer Gehbehinderung und Rollstuhlnutzende ver.di (oberirdisch, auf dem Grundstück)³</t>
  </si>
  <si>
    <t>Ruhender Kfz Verkehr ver.di²</t>
  </si>
  <si>
    <r>
      <t>Fahrradstellplätze ver.di oberirdisch</t>
    </r>
    <r>
      <rPr>
        <vertAlign val="superscript"/>
        <sz val="11"/>
        <rFont val="Calibri"/>
        <family val="2"/>
        <scheme val="minor"/>
      </rPr>
      <t xml:space="preserve">1 </t>
    </r>
  </si>
  <si>
    <r>
      <t>Fahrradstellplätze ver.di unterirdsich</t>
    </r>
    <r>
      <rPr>
        <vertAlign val="superscript"/>
        <sz val="11"/>
        <rFont val="Calibri"/>
        <family val="2"/>
        <scheme val="minor"/>
      </rPr>
      <t xml:space="preserve">1 </t>
    </r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</si>
  <si>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Berechnet nach AV Stellplätze: 1 Stellplatz je 200 m² NUF; Vorgabe errechnet sich automatisch anhand der BGF-Werte der Verfasser:in </t>
    </r>
  </si>
  <si>
    <r>
      <rPr>
        <vertAlign val="superscript"/>
        <sz val="12"/>
        <rFont val="Calibri"/>
        <family val="2"/>
        <scheme val="minor"/>
      </rPr>
      <t>3</t>
    </r>
    <r>
      <rPr>
        <sz val="12"/>
        <rFont val="Calibri"/>
        <family val="2"/>
        <scheme val="minor"/>
      </rPr>
      <t xml:space="preserve"> Berechnet nach AV Stellplätze: 1 Stellplatz je 3.000 m² NUF; Vorgabe errechnet sich automatisch anhand der BGF-Werte der Verfasser:in</t>
    </r>
  </si>
  <si>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gesetzte Vorgabe ver.di</t>
    </r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</si>
  <si>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Berechnet nach AV Stellplätze: 1 Stellplatz je 100 m² NUF; Vorgabe errechnet sich automatisch anhand der BGF-Werte der Verfasser:in </t>
    </r>
  </si>
  <si>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Berechnet nach AV Stellplätze: 1 Stellplatz je 2.500 m² NUF; Vorgabe errechnet sich automatisch anhand der BGF-Werte der Verfasser:in</t>
    </r>
  </si>
  <si>
    <r>
      <t>Fahrradstellplätze Wohnen unterirdsich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</t>
    </r>
  </si>
  <si>
    <t>davon private Grün- und Freiflächen gesamt</t>
  </si>
  <si>
    <r>
      <t>davon öffentliche Spielflächen gesamt</t>
    </r>
    <r>
      <rPr>
        <vertAlign val="superscript"/>
        <sz val="11"/>
        <rFont val="Calibri"/>
        <family val="2"/>
        <scheme val="minor"/>
      </rPr>
      <t>2</t>
    </r>
  </si>
  <si>
    <r>
      <t>davon öffentliche Grün- und Freiflächen gesamt</t>
    </r>
    <r>
      <rPr>
        <vertAlign val="superscript"/>
        <sz val="11"/>
        <rFont val="Calibri"/>
        <family val="2"/>
        <scheme val="minor"/>
      </rPr>
      <t>3</t>
    </r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</si>
  <si>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>Berechnet nach Vorgaben § 8 BauOBln: Sollwert: 4,0 m² Kinderspielplätze auf privaten Flächen je Wohnung; Mindestwert 50 m² gesamt; Sollwert errechnet sich automatisch anhand der BGF-Werte der Verfasser:in</t>
    </r>
  </si>
  <si>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Berechnet nach Vorgabe Auslobung: 1,0 m² öffentliche Spielplatzfläche je Person bei 2 Personen pro WE á 100 m² BGF; Vorgabe errechnet sich automatisch anhand der BGF-Werte der Verfasser:in</t>
    </r>
  </si>
  <si>
    <r>
      <rPr>
        <vertAlign val="superscript"/>
        <sz val="12"/>
        <rFont val="Calibri"/>
        <family val="2"/>
        <scheme val="minor"/>
      </rPr>
      <t>3</t>
    </r>
    <r>
      <rPr>
        <sz val="12"/>
        <rFont val="Calibri"/>
        <family val="2"/>
        <scheme val="minor"/>
      </rPr>
      <t>Berechnet nach Vorgaben Auslobung: 6,0 m² wohnungsnahe Freiflächen je Einwohner bei 2 Personen pro WE á 100 m² BGF; Vorgabe errechnet sich automatisch anhand der BGF-Werte der Verfasser:in</t>
    </r>
  </si>
  <si>
    <r>
      <rPr>
        <vertAlign val="superscript"/>
        <sz val="12"/>
        <rFont val="Calibri"/>
        <family val="2"/>
        <scheme val="minor"/>
      </rPr>
      <t>4</t>
    </r>
    <r>
      <rPr>
        <sz val="12"/>
        <rFont val="Calibri"/>
        <family val="2"/>
        <scheme val="minor"/>
      </rPr>
      <t xml:space="preserve"> Berechnet nach AV Stellplätze: 1 Stellplatz je 75 m² NUF; Vorgabe errechnet sich automatisch anhand der BGF-Werte der Verfasser:in </t>
    </r>
  </si>
  <si>
    <r>
      <rPr>
        <vertAlign val="superscript"/>
        <sz val="12"/>
        <rFont val="Calibri"/>
        <family val="2"/>
        <scheme val="minor"/>
      </rPr>
      <t>5</t>
    </r>
    <r>
      <rPr>
        <sz val="12"/>
        <rFont val="Calibri"/>
        <family val="2"/>
        <scheme val="minor"/>
      </rPr>
      <t xml:space="preserve"> Berechnet nach AV Stellplätze: 1 Stellplatz je 1.000 m² NUF; Vorgabe errechnet sich automatisch anhand der BGF-Werte der Verfasser:in</t>
    </r>
  </si>
  <si>
    <r>
      <t>davon Gewerbe / Dienstleistung</t>
    </r>
    <r>
      <rPr>
        <vertAlign val="superscript"/>
        <sz val="11"/>
        <rFont val="Calibri"/>
        <family val="2"/>
        <scheme val="minor"/>
      </rPr>
      <t>5</t>
    </r>
  </si>
  <si>
    <r>
      <t>davon Stadtbahnbögen</t>
    </r>
    <r>
      <rPr>
        <vertAlign val="superscript"/>
        <sz val="11"/>
        <rFont val="Calibri"/>
        <family val="2"/>
        <scheme val="minor"/>
      </rPr>
      <t>5</t>
    </r>
  </si>
  <si>
    <t>Städtebaulicher Realisierungswettbewerb „Luisenblock Ost“, Berlin Mitte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</si>
</sst>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m²&quot;"/>
  </numFmts>
  <fonts count="27">
    <font>
      <sz val="10"/>
      <name val="MS Sans Serif"/>
    </font>
    <font>
      <sz val="10"/>
      <name val="MS Sans Serif"/>
      <family val="2"/>
    </font>
    <font>
      <sz val="11"/>
      <name val="StoneSans"/>
    </font>
    <font>
      <sz val="10"/>
      <name val="MS Sans Serif"/>
    </font>
    <font>
      <b/>
      <sz val="15"/>
      <color theme="3"/>
      <name val="Calibri"/>
      <family val="2"/>
      <scheme val="minor"/>
    </font>
    <font>
      <b/>
      <i/>
      <sz val="3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30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medium">
        <color rgb="FFCC3399"/>
      </top>
      <bottom style="medium">
        <color rgb="FFCC3399"/>
      </bottom>
      <diagonal/>
    </border>
    <border>
      <left style="medium">
        <color rgb="FFCC3399"/>
      </left>
      <right/>
      <top style="medium">
        <color rgb="FFCC3399"/>
      </top>
      <bottom style="medium">
        <color rgb="FFCC3399"/>
      </bottom>
      <diagonal/>
    </border>
    <border>
      <left/>
      <right style="medium">
        <color rgb="FFCC00CC"/>
      </right>
      <top style="medium">
        <color rgb="FFCC3399"/>
      </top>
      <bottom style="medium">
        <color rgb="FFCC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2" fillId="0" borderId="0"/>
  </cellStyleXfs>
  <cellXfs count="144">
    <xf numFmtId="0" fontId="0" fillId="0" borderId="0" xfId="0"/>
    <xf numFmtId="0" fontId="4" fillId="2" borderId="0" xfId="0" applyFont="1" applyFill="1" applyAlignment="1" applyProtection="1">
      <alignment horizontal="left" vertical="center"/>
    </xf>
    <xf numFmtId="49" fontId="6" fillId="2" borderId="0" xfId="0" applyNumberFormat="1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49" fontId="6" fillId="2" borderId="0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>
      <alignment vertical="center" wrapText="1"/>
    </xf>
    <xf numFmtId="49" fontId="10" fillId="2" borderId="0" xfId="0" applyNumberFormat="1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Border="1" applyAlignment="1" applyProtection="1">
      <alignment horizontal="center" vertical="center"/>
    </xf>
    <xf numFmtId="49" fontId="12" fillId="2" borderId="0" xfId="0" applyNumberFormat="1" applyFont="1" applyFill="1" applyBorder="1" applyAlignment="1" applyProtection="1">
      <alignment horizontal="center" vertical="center"/>
    </xf>
    <xf numFmtId="49" fontId="13" fillId="2" borderId="0" xfId="0" applyNumberFormat="1" applyFont="1" applyFill="1" applyBorder="1" applyAlignment="1" applyProtection="1">
      <alignment horizontal="center" vertical="center"/>
    </xf>
    <xf numFmtId="1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right" vertical="center"/>
    </xf>
    <xf numFmtId="164" fontId="15" fillId="2" borderId="0" xfId="0" applyNumberFormat="1" applyFont="1" applyFill="1" applyBorder="1" applyAlignment="1" applyProtection="1">
      <alignment horizontal="right" vertical="center"/>
    </xf>
    <xf numFmtId="164" fontId="15" fillId="2" borderId="0" xfId="0" applyNumberFormat="1" applyFont="1" applyFill="1" applyBorder="1" applyAlignment="1" applyProtection="1">
      <alignment horizontal="right" vertical="center"/>
      <protection locked="0"/>
    </xf>
    <xf numFmtId="4" fontId="14" fillId="2" borderId="0" xfId="0" applyNumberFormat="1" applyFont="1" applyFill="1" applyBorder="1" applyAlignment="1" applyProtection="1">
      <alignment horizontal="right" vertical="center"/>
    </xf>
    <xf numFmtId="4" fontId="15" fillId="2" borderId="0" xfId="0" applyNumberFormat="1" applyFont="1" applyFill="1" applyBorder="1" applyAlignment="1" applyProtection="1">
      <alignment horizontal="right" vertical="center"/>
    </xf>
    <xf numFmtId="1" fontId="14" fillId="2" borderId="0" xfId="0" applyNumberFormat="1" applyFont="1" applyFill="1" applyBorder="1" applyAlignment="1" applyProtection="1">
      <alignment vertical="center" wrapText="1"/>
    </xf>
    <xf numFmtId="4" fontId="14" fillId="2" borderId="0" xfId="0" applyNumberFormat="1" applyFont="1" applyFill="1" applyBorder="1" applyAlignment="1" applyProtection="1">
      <alignment horizontal="center" vertical="center"/>
    </xf>
    <xf numFmtId="164" fontId="15" fillId="2" borderId="0" xfId="0" applyNumberFormat="1" applyFont="1" applyFill="1" applyBorder="1" applyAlignment="1" applyProtection="1">
      <alignment horizontal="center" vertical="center"/>
      <protection locked="0"/>
    </xf>
    <xf numFmtId="164" fontId="1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0" borderId="0" xfId="0" applyBorder="1"/>
    <xf numFmtId="49" fontId="12" fillId="2" borderId="0" xfId="0" applyNumberFormat="1" applyFont="1" applyFill="1" applyBorder="1" applyAlignment="1" applyProtection="1">
      <alignment vertical="center" wrapText="1"/>
    </xf>
    <xf numFmtId="3" fontId="0" fillId="0" borderId="0" xfId="0" applyNumberFormat="1"/>
    <xf numFmtId="0" fontId="0" fillId="0" borderId="0" xfId="0" applyAlignment="1">
      <alignment horizontal="left" indent="3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Border="1" applyAlignment="1">
      <alignment vertical="center"/>
    </xf>
    <xf numFmtId="164" fontId="15" fillId="2" borderId="0" xfId="0" applyNumberFormat="1" applyFont="1" applyFill="1" applyBorder="1" applyAlignment="1" applyProtection="1">
      <alignment horizontal="left" vertical="center"/>
      <protection locked="0"/>
    </xf>
    <xf numFmtId="0" fontId="19" fillId="2" borderId="0" xfId="0" applyFont="1" applyFill="1"/>
    <xf numFmtId="0" fontId="19" fillId="6" borderId="9" xfId="0" applyFont="1" applyFill="1" applyBorder="1"/>
    <xf numFmtId="0" fontId="19" fillId="6" borderId="9" xfId="0" applyFont="1" applyFill="1" applyBorder="1" applyAlignment="1">
      <alignment horizontal="center"/>
    </xf>
    <xf numFmtId="0" fontId="19" fillId="2" borderId="0" xfId="0" applyFont="1" applyFill="1" applyAlignment="1">
      <alignment vertical="center"/>
    </xf>
    <xf numFmtId="3" fontId="19" fillId="6" borderId="9" xfId="0" applyNumberFormat="1" applyFont="1" applyFill="1" applyBorder="1"/>
    <xf numFmtId="0" fontId="19" fillId="6" borderId="9" xfId="0" applyFont="1" applyFill="1" applyBorder="1" applyAlignment="1">
      <alignment horizontal="left" wrapText="1" indent="3"/>
    </xf>
    <xf numFmtId="0" fontId="19" fillId="6" borderId="9" xfId="0" applyFont="1" applyFill="1" applyBorder="1" applyAlignment="1">
      <alignment horizontal="left" indent="3"/>
    </xf>
    <xf numFmtId="164" fontId="19" fillId="2" borderId="0" xfId="0" applyNumberFormat="1" applyFont="1" applyFill="1" applyBorder="1" applyAlignment="1" applyProtection="1">
      <alignment horizontal="left" vertical="center"/>
      <protection locked="0"/>
    </xf>
    <xf numFmtId="0" fontId="19" fillId="2" borderId="0" xfId="0" applyFont="1" applyFill="1" applyAlignment="1">
      <alignment horizontal="left" vertical="center"/>
    </xf>
    <xf numFmtId="0" fontId="19" fillId="6" borderId="9" xfId="0" applyFont="1" applyFill="1" applyBorder="1" applyAlignment="1">
      <alignment wrapText="1"/>
    </xf>
    <xf numFmtId="0" fontId="19" fillId="0" borderId="0" xfId="0" applyFont="1"/>
    <xf numFmtId="0" fontId="19" fillId="6" borderId="9" xfId="0" applyFont="1" applyFill="1" applyBorder="1" applyAlignment="1">
      <alignment horizontal="left"/>
    </xf>
    <xf numFmtId="164" fontId="19" fillId="2" borderId="0" xfId="0" applyNumberFormat="1" applyFont="1" applyFill="1" applyBorder="1" applyAlignment="1" applyProtection="1">
      <alignment horizontal="center" vertical="center"/>
      <protection locked="0"/>
    </xf>
    <xf numFmtId="164" fontId="19" fillId="2" borderId="0" xfId="0" applyNumberFormat="1" applyFont="1" applyFill="1" applyBorder="1" applyAlignment="1" applyProtection="1">
      <alignment horizontal="right" vertical="center"/>
      <protection locked="0"/>
    </xf>
    <xf numFmtId="0" fontId="18" fillId="7" borderId="9" xfId="0" applyFont="1" applyFill="1" applyBorder="1" applyAlignment="1">
      <alignment vertical="center"/>
    </xf>
    <xf numFmtId="0" fontId="19" fillId="9" borderId="9" xfId="0" applyFont="1" applyFill="1" applyBorder="1" applyAlignment="1">
      <alignment horizontal="left" indent="3"/>
    </xf>
    <xf numFmtId="0" fontId="19" fillId="10" borderId="9" xfId="0" applyFont="1" applyFill="1" applyBorder="1" applyAlignment="1">
      <alignment horizontal="left" indent="3"/>
    </xf>
    <xf numFmtId="0" fontId="19" fillId="11" borderId="9" xfId="0" applyFont="1" applyFill="1" applyBorder="1" applyAlignment="1">
      <alignment horizontal="left" indent="3"/>
    </xf>
    <xf numFmtId="0" fontId="19" fillId="8" borderId="9" xfId="0" applyFont="1" applyFill="1" applyBorder="1" applyAlignment="1">
      <alignment horizontal="left"/>
    </xf>
    <xf numFmtId="0" fontId="18" fillId="11" borderId="9" xfId="0" applyFont="1" applyFill="1" applyBorder="1" applyAlignment="1">
      <alignment vertical="center"/>
    </xf>
    <xf numFmtId="0" fontId="20" fillId="9" borderId="9" xfId="0" applyFont="1" applyFill="1" applyBorder="1" applyAlignment="1">
      <alignment vertical="center"/>
    </xf>
    <xf numFmtId="0" fontId="21" fillId="2" borderId="0" xfId="0" applyFont="1" applyFill="1"/>
    <xf numFmtId="0" fontId="21" fillId="2" borderId="0" xfId="0" applyFont="1" applyFill="1" applyAlignment="1">
      <alignment vertical="center"/>
    </xf>
    <xf numFmtId="0" fontId="20" fillId="10" borderId="9" xfId="0" applyFont="1" applyFill="1" applyBorder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vertical="center"/>
    </xf>
    <xf numFmtId="0" fontId="22" fillId="12" borderId="9" xfId="0" applyFont="1" applyFill="1" applyBorder="1" applyAlignment="1">
      <alignment horizontal="left" indent="3"/>
    </xf>
    <xf numFmtId="3" fontId="20" fillId="9" borderId="9" xfId="0" applyNumberFormat="1" applyFont="1" applyFill="1" applyBorder="1" applyAlignment="1">
      <alignment horizontal="center" vertical="center"/>
    </xf>
    <xf numFmtId="3" fontId="19" fillId="2" borderId="0" xfId="0" applyNumberFormat="1" applyFont="1" applyFill="1"/>
    <xf numFmtId="3" fontId="19" fillId="2" borderId="0" xfId="0" applyNumberFormat="1" applyFont="1" applyFill="1" applyBorder="1"/>
    <xf numFmtId="3" fontId="19" fillId="6" borderId="9" xfId="0" applyNumberFormat="1" applyFont="1" applyFill="1" applyBorder="1" applyAlignment="1">
      <alignment horizontal="center"/>
    </xf>
    <xf numFmtId="3" fontId="19" fillId="2" borderId="0" xfId="0" applyNumberFormat="1" applyFont="1" applyFill="1" applyBorder="1" applyAlignment="1" applyProtection="1">
      <alignment horizontal="left" vertical="center"/>
      <protection locked="0"/>
    </xf>
    <xf numFmtId="3" fontId="0" fillId="2" borderId="0" xfId="0" applyNumberFormat="1" applyFill="1"/>
    <xf numFmtId="3" fontId="20" fillId="10" borderId="9" xfId="0" applyNumberFormat="1" applyFont="1" applyFill="1" applyBorder="1" applyAlignment="1">
      <alignment horizontal="center" vertical="center"/>
    </xf>
    <xf numFmtId="3" fontId="15" fillId="2" borderId="0" xfId="0" applyNumberFormat="1" applyFont="1" applyFill="1" applyBorder="1" applyAlignment="1" applyProtection="1">
      <alignment horizontal="right" vertical="center"/>
    </xf>
    <xf numFmtId="3" fontId="18" fillId="11" borderId="9" xfId="0" applyNumberFormat="1" applyFont="1" applyFill="1" applyBorder="1" applyAlignment="1">
      <alignment horizontal="center" vertical="center"/>
    </xf>
    <xf numFmtId="3" fontId="19" fillId="2" borderId="0" xfId="0" applyNumberFormat="1" applyFont="1" applyFill="1" applyBorder="1" applyAlignment="1" applyProtection="1">
      <alignment horizontal="center" vertical="center"/>
      <protection locked="0"/>
    </xf>
    <xf numFmtId="3" fontId="19" fillId="2" borderId="0" xfId="0" applyNumberFormat="1" applyFont="1" applyFill="1" applyBorder="1" applyAlignment="1" applyProtection="1">
      <alignment horizontal="right" vertical="center"/>
      <protection locked="0"/>
    </xf>
    <xf numFmtId="3" fontId="14" fillId="2" borderId="0" xfId="0" applyNumberFormat="1" applyFont="1" applyFill="1" applyBorder="1" applyAlignment="1" applyProtection="1">
      <alignment horizontal="center" vertical="center"/>
    </xf>
    <xf numFmtId="3" fontId="18" fillId="7" borderId="0" xfId="0" applyNumberFormat="1" applyFont="1" applyFill="1" applyAlignment="1">
      <alignment horizontal="center" vertical="center"/>
    </xf>
    <xf numFmtId="3" fontId="19" fillId="0" borderId="0" xfId="0" applyNumberFormat="1" applyFont="1"/>
    <xf numFmtId="3" fontId="18" fillId="7" borderId="9" xfId="0" applyNumberFormat="1" applyFont="1" applyFill="1" applyBorder="1" applyAlignment="1">
      <alignment horizontal="center" vertical="center"/>
    </xf>
    <xf numFmtId="3" fontId="19" fillId="2" borderId="0" xfId="0" applyNumberFormat="1" applyFont="1" applyFill="1" applyBorder="1" applyAlignment="1" applyProtection="1">
      <alignment horizontal="right" vertical="center"/>
    </xf>
    <xf numFmtId="3" fontId="15" fillId="2" borderId="0" xfId="0" applyNumberFormat="1" applyFont="1" applyFill="1" applyBorder="1" applyAlignment="1" applyProtection="1">
      <alignment horizontal="right" vertical="center"/>
      <protection locked="0"/>
    </xf>
    <xf numFmtId="0" fontId="22" fillId="12" borderId="9" xfId="0" applyFont="1" applyFill="1" applyBorder="1" applyAlignment="1">
      <alignment horizontal="left"/>
    </xf>
    <xf numFmtId="0" fontId="19" fillId="9" borderId="9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0" fontId="19" fillId="11" borderId="9" xfId="0" applyFont="1" applyFill="1" applyBorder="1" applyAlignment="1">
      <alignment horizontal="center"/>
    </xf>
    <xf numFmtId="0" fontId="22" fillId="12" borderId="9" xfId="0" applyFont="1" applyFill="1" applyBorder="1" applyAlignment="1">
      <alignment horizontal="center"/>
    </xf>
    <xf numFmtId="0" fontId="19" fillId="8" borderId="9" xfId="0" applyFont="1" applyFill="1" applyBorder="1" applyAlignment="1">
      <alignment horizontal="center"/>
    </xf>
    <xf numFmtId="4" fontId="19" fillId="2" borderId="0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4" fontId="21" fillId="2" borderId="0" xfId="0" applyNumberFormat="1" applyFont="1" applyFill="1" applyBorder="1" applyAlignment="1" applyProtection="1">
      <alignment horizontal="center" vertical="center"/>
    </xf>
    <xf numFmtId="4" fontId="15" fillId="2" borderId="0" xfId="0" applyNumberFormat="1" applyFont="1" applyFill="1" applyBorder="1" applyAlignment="1" applyProtection="1">
      <alignment horizontal="center" vertical="center"/>
    </xf>
    <xf numFmtId="0" fontId="22" fillId="2" borderId="0" xfId="0" applyFont="1" applyFill="1" applyAlignment="1">
      <alignment horizontal="center"/>
    </xf>
    <xf numFmtId="4" fontId="22" fillId="2" borderId="0" xfId="0" applyNumberFormat="1" applyFont="1" applyFill="1" applyBorder="1" applyAlignment="1" applyProtection="1">
      <alignment horizontal="center" vertical="center"/>
    </xf>
    <xf numFmtId="0" fontId="19" fillId="13" borderId="9" xfId="0" applyFont="1" applyFill="1" applyBorder="1" applyAlignment="1">
      <alignment horizontal="left" indent="3"/>
    </xf>
    <xf numFmtId="0" fontId="19" fillId="14" borderId="9" xfId="0" applyFont="1" applyFill="1" applyBorder="1" applyAlignment="1">
      <alignment horizontal="left" indent="3"/>
    </xf>
    <xf numFmtId="0" fontId="19" fillId="15" borderId="9" xfId="0" applyFont="1" applyFill="1" applyBorder="1" applyAlignment="1">
      <alignment horizontal="left" indent="3"/>
    </xf>
    <xf numFmtId="0" fontId="19" fillId="16" borderId="9" xfId="0" applyFont="1" applyFill="1" applyBorder="1" applyAlignment="1">
      <alignment horizontal="left" indent="3"/>
    </xf>
    <xf numFmtId="0" fontId="19" fillId="17" borderId="9" xfId="0" applyFont="1" applyFill="1" applyBorder="1" applyAlignment="1">
      <alignment horizontal="left" indent="3"/>
    </xf>
    <xf numFmtId="0" fontId="19" fillId="18" borderId="9" xfId="0" applyFont="1" applyFill="1" applyBorder="1" applyAlignment="1">
      <alignment horizontal="left" indent="3"/>
    </xf>
    <xf numFmtId="0" fontId="19" fillId="19" borderId="9" xfId="0" applyFont="1" applyFill="1" applyBorder="1" applyAlignment="1">
      <alignment horizontal="left" indent="3"/>
    </xf>
    <xf numFmtId="0" fontId="19" fillId="20" borderId="9" xfId="0" applyFont="1" applyFill="1" applyBorder="1" applyAlignment="1">
      <alignment horizontal="left" indent="3"/>
    </xf>
    <xf numFmtId="0" fontId="19" fillId="21" borderId="9" xfId="0" applyFont="1" applyFill="1" applyBorder="1" applyAlignment="1">
      <alignment horizontal="left" indent="3"/>
    </xf>
    <xf numFmtId="0" fontId="19" fillId="22" borderId="9" xfId="0" applyFont="1" applyFill="1" applyBorder="1" applyAlignment="1">
      <alignment horizontal="left"/>
    </xf>
    <xf numFmtId="0" fontId="19" fillId="9" borderId="9" xfId="0" applyFont="1" applyFill="1" applyBorder="1" applyAlignment="1">
      <alignment horizontal="left" wrapText="1" indent="5"/>
    </xf>
    <xf numFmtId="0" fontId="22" fillId="12" borderId="9" xfId="0" applyFont="1" applyFill="1" applyBorder="1" applyAlignment="1">
      <alignment horizontal="left" wrapText="1" indent="5"/>
    </xf>
    <xf numFmtId="4" fontId="19" fillId="5" borderId="9" xfId="0" applyNumberFormat="1" applyFont="1" applyFill="1" applyBorder="1" applyAlignment="1">
      <alignment horizontal="center"/>
    </xf>
    <xf numFmtId="4" fontId="19" fillId="6" borderId="9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 applyProtection="1">
      <alignment horizontal="left" vertical="center"/>
    </xf>
    <xf numFmtId="3" fontId="19" fillId="6" borderId="8" xfId="0" applyNumberFormat="1" applyFont="1" applyFill="1" applyBorder="1" applyAlignment="1">
      <alignment horizontal="center" vertical="center"/>
    </xf>
    <xf numFmtId="3" fontId="25" fillId="9" borderId="9" xfId="0" applyNumberFormat="1" applyFont="1" applyFill="1" applyBorder="1" applyAlignment="1">
      <alignment horizontal="center" vertical="center"/>
    </xf>
    <xf numFmtId="3" fontId="25" fillId="9" borderId="9" xfId="0" applyNumberFormat="1" applyFont="1" applyFill="1" applyBorder="1" applyAlignment="1">
      <alignment horizontal="center" vertical="center" wrapText="1"/>
    </xf>
    <xf numFmtId="3" fontId="25" fillId="10" borderId="9" xfId="0" applyNumberFormat="1" applyFont="1" applyFill="1" applyBorder="1" applyAlignment="1">
      <alignment horizontal="center" vertical="center"/>
    </xf>
    <xf numFmtId="3" fontId="25" fillId="10" borderId="9" xfId="0" applyNumberFormat="1" applyFont="1" applyFill="1" applyBorder="1" applyAlignment="1">
      <alignment horizontal="center" vertical="center" wrapText="1"/>
    </xf>
    <xf numFmtId="3" fontId="18" fillId="11" borderId="9" xfId="0" applyNumberFormat="1" applyFont="1" applyFill="1" applyBorder="1" applyAlignment="1">
      <alignment horizontal="center" vertical="center" wrapText="1"/>
    </xf>
    <xf numFmtId="3" fontId="26" fillId="7" borderId="9" xfId="0" applyNumberFormat="1" applyFont="1" applyFill="1" applyBorder="1" applyAlignment="1">
      <alignment horizontal="center" vertical="center" wrapText="1"/>
    </xf>
    <xf numFmtId="0" fontId="19" fillId="23" borderId="9" xfId="0" applyFont="1" applyFill="1" applyBorder="1" applyAlignment="1">
      <alignment horizontal="left" indent="3"/>
    </xf>
    <xf numFmtId="0" fontId="19" fillId="24" borderId="9" xfId="0" applyFont="1" applyFill="1" applyBorder="1" applyAlignment="1">
      <alignment horizontal="left" indent="3"/>
    </xf>
    <xf numFmtId="0" fontId="19" fillId="25" borderId="9" xfId="0" applyFont="1" applyFill="1" applyBorder="1" applyAlignment="1">
      <alignment horizontal="left" indent="3"/>
    </xf>
    <xf numFmtId="3" fontId="19" fillId="6" borderId="9" xfId="0" applyNumberFormat="1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1" fontId="5" fillId="5" borderId="2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right" vertical="center"/>
    </xf>
    <xf numFmtId="49" fontId="9" fillId="5" borderId="2" xfId="0" applyNumberFormat="1" applyFont="1" applyFill="1" applyBorder="1" applyAlignment="1" applyProtection="1">
      <alignment horizontal="center" vertical="center"/>
      <protection locked="0"/>
    </xf>
    <xf numFmtId="49" fontId="9" fillId="5" borderId="3" xfId="0" applyNumberFormat="1" applyFont="1" applyFill="1" applyBorder="1" applyAlignment="1" applyProtection="1">
      <alignment horizontal="center" vertical="center"/>
      <protection locked="0"/>
    </xf>
    <xf numFmtId="49" fontId="9" fillId="5" borderId="4" xfId="0" applyNumberFormat="1" applyFont="1" applyFill="1" applyBorder="1" applyAlignment="1" applyProtection="1">
      <alignment horizontal="center" vertical="center"/>
      <protection locked="0"/>
    </xf>
    <xf numFmtId="49" fontId="11" fillId="4" borderId="6" xfId="0" applyNumberFormat="1" applyFont="1" applyFill="1" applyBorder="1" applyAlignment="1" applyProtection="1">
      <alignment horizontal="left" vertical="center"/>
    </xf>
    <xf numFmtId="49" fontId="11" fillId="4" borderId="5" xfId="0" applyNumberFormat="1" applyFont="1" applyFill="1" applyBorder="1" applyAlignment="1" applyProtection="1">
      <alignment horizontal="left" vertical="center"/>
    </xf>
    <xf numFmtId="49" fontId="11" fillId="4" borderId="7" xfId="0" applyNumberFormat="1" applyFont="1" applyFill="1" applyBorder="1" applyAlignment="1" applyProtection="1">
      <alignment horizontal="left" vertical="center"/>
    </xf>
    <xf numFmtId="49" fontId="11" fillId="4" borderId="6" xfId="0" applyNumberFormat="1" applyFont="1" applyFill="1" applyBorder="1" applyAlignment="1" applyProtection="1">
      <alignment horizontal="left" vertical="center" wrapText="1"/>
    </xf>
    <xf numFmtId="49" fontId="11" fillId="4" borderId="5" xfId="0" applyNumberFormat="1" applyFont="1" applyFill="1" applyBorder="1" applyAlignment="1" applyProtection="1">
      <alignment horizontal="left" vertical="center" wrapText="1"/>
    </xf>
    <xf numFmtId="49" fontId="11" fillId="4" borderId="7" xfId="0" applyNumberFormat="1" applyFont="1" applyFill="1" applyBorder="1" applyAlignment="1" applyProtection="1">
      <alignment horizontal="left" vertical="center" wrapText="1"/>
    </xf>
    <xf numFmtId="3" fontId="19" fillId="5" borderId="9" xfId="0" applyNumberFormat="1" applyFont="1" applyFill="1" applyBorder="1" applyAlignment="1">
      <alignment horizontal="center"/>
    </xf>
    <xf numFmtId="3" fontId="19" fillId="6" borderId="9" xfId="0" applyNumberFormat="1" applyFont="1" applyFill="1" applyBorder="1" applyAlignment="1">
      <alignment horizontal="center" wrapText="1"/>
    </xf>
    <xf numFmtId="3" fontId="19" fillId="6" borderId="10" xfId="0" applyNumberFormat="1" applyFont="1" applyFill="1" applyBorder="1" applyAlignment="1">
      <alignment horizontal="center" vertical="center"/>
    </xf>
    <xf numFmtId="3" fontId="19" fillId="6" borderId="9" xfId="0" applyNumberFormat="1" applyFont="1" applyFill="1" applyBorder="1" applyAlignment="1">
      <alignment horizontal="center" vertical="center"/>
    </xf>
    <xf numFmtId="3" fontId="0" fillId="2" borderId="0" xfId="0" applyNumberFormat="1" applyFill="1" applyBorder="1" applyAlignment="1">
      <alignment horizontal="center"/>
    </xf>
    <xf numFmtId="3" fontId="19" fillId="6" borderId="8" xfId="0" applyNumberFormat="1" applyFont="1" applyFill="1" applyBorder="1" applyAlignment="1">
      <alignment horizontal="center"/>
    </xf>
    <xf numFmtId="3" fontId="19" fillId="6" borderId="8" xfId="0" applyNumberFormat="1" applyFont="1" applyFill="1" applyBorder="1" applyAlignment="1">
      <alignment horizontal="center" vertical="center"/>
    </xf>
    <xf numFmtId="3" fontId="19" fillId="6" borderId="10" xfId="0" applyNumberFormat="1" applyFont="1" applyFill="1" applyBorder="1" applyAlignment="1">
      <alignment horizontal="center" vertical="center"/>
    </xf>
    <xf numFmtId="4" fontId="19" fillId="2" borderId="0" xfId="0" applyNumberFormat="1" applyFont="1" applyFill="1" applyBorder="1" applyAlignment="1">
      <alignment horizontal="center"/>
    </xf>
    <xf numFmtId="3" fontId="19" fillId="2" borderId="0" xfId="0" applyNumberFormat="1" applyFont="1" applyFill="1" applyBorder="1" applyAlignment="1">
      <alignment horizontal="center"/>
    </xf>
  </cellXfs>
  <cellStyles count="5">
    <cellStyle name="Standard" xfId="0" builtinId="0"/>
    <cellStyle name="Standard 2" xfId="1" xr:uid="{00000000-0005-0000-0000-000001000000}"/>
    <cellStyle name="Standard 3" xfId="2" xr:uid="{00000000-0005-0000-0000-000002000000}"/>
    <cellStyle name="Standard 3 2" xfId="3" xr:uid="{00000000-0005-0000-0000-000003000000}"/>
    <cellStyle name="Standard 4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FF"/>
      <rgbColor rgb="00FFFFFF"/>
      <rgbColor rgb="0000FFFF"/>
      <rgbColor rgb="00800000"/>
      <rgbColor rgb="00008000"/>
      <rgbColor rgb="0066FFCC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FF"/>
      <rgbColor rgb="0099CCFF"/>
      <rgbColor rgb="00AEC3C9"/>
      <rgbColor rgb="00CC99FF"/>
      <rgbColor rgb="00D5E2EB"/>
      <rgbColor rgb="003366FF"/>
      <rgbColor rgb="0033CCCC"/>
      <rgbColor rgb="0099CC00"/>
      <rgbColor rgb="00FFFFFF"/>
      <rgbColor rgb="00FF9900"/>
      <rgbColor rgb="00FF6600"/>
      <rgbColor rgb="00666699"/>
      <rgbColor rgb="00969696"/>
      <rgbColor rgb="00FFFF66"/>
      <rgbColor rgb="00339966"/>
      <rgbColor rgb="00003399"/>
      <rgbColor rgb="00008000"/>
      <rgbColor rgb="00CC3300"/>
      <rgbColor rgb="00993366"/>
      <rgbColor rgb="009999FF"/>
      <rgbColor rgb="00FF99CC"/>
    </indexedColors>
    <mruColors>
      <color rgb="FFCC3399"/>
      <color rgb="FF9966FF"/>
      <color rgb="FF9933FF"/>
      <color rgb="FFB2B2B2"/>
      <color rgb="FF777777"/>
      <color rgb="FFFFFF00"/>
      <color rgb="FFFF66CC"/>
      <color rgb="FFFFFF66"/>
      <color rgb="FF808000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L103"/>
  <sheetViews>
    <sheetView topLeftCell="B97" zoomScale="115" zoomScaleNormal="115" workbookViewId="0">
      <selection activeCell="B2" sqref="B2:I2"/>
    </sheetView>
  </sheetViews>
  <sheetFormatPr baseColWidth="10" defaultRowHeight="12.75"/>
  <cols>
    <col min="2" max="2" width="52.5703125" customWidth="1"/>
    <col min="3" max="3" width="7.5703125" customWidth="1"/>
    <col min="4" max="4" width="1.42578125" customWidth="1"/>
    <col min="5" max="8" width="15.7109375" customWidth="1"/>
    <col min="9" max="9" width="4.85546875" customWidth="1"/>
    <col min="10" max="10" width="2.42578125" customWidth="1"/>
    <col min="11" max="11" width="12.5703125" customWidth="1"/>
    <col min="12" max="12" width="23.5703125" customWidth="1"/>
    <col min="14" max="14" width="35.85546875" customWidth="1"/>
    <col min="16" max="16" width="2" customWidth="1"/>
    <col min="18" max="18" width="1.7109375" customWidth="1"/>
    <col min="20" max="20" width="2.28515625" customWidth="1"/>
    <col min="24" max="24" width="20" customWidth="1"/>
    <col min="25" max="25" width="16.85546875" customWidth="1"/>
    <col min="26" max="26" width="6.42578125" customWidth="1"/>
    <col min="28" max="28" width="1.85546875" customWidth="1"/>
    <col min="30" max="30" width="2.28515625" customWidth="1"/>
  </cols>
  <sheetData>
    <row r="1" spans="1:12" ht="13.5" thickBot="1">
      <c r="A1" s="22"/>
    </row>
    <row r="2" spans="1:12" ht="39.75" thickBot="1">
      <c r="A2" s="22"/>
      <c r="B2" s="120" t="s">
        <v>127</v>
      </c>
      <c r="C2" s="120"/>
      <c r="D2" s="120"/>
      <c r="E2" s="120"/>
      <c r="F2" s="121"/>
      <c r="G2" s="121"/>
      <c r="H2" s="121"/>
      <c r="I2" s="121"/>
      <c r="J2" s="1"/>
      <c r="K2" s="122"/>
      <c r="L2" s="123"/>
    </row>
    <row r="3" spans="1:12" ht="13.5" thickBot="1">
      <c r="A3" s="22"/>
      <c r="B3" s="2"/>
      <c r="C3" s="2"/>
      <c r="D3" s="2"/>
      <c r="E3" s="2"/>
      <c r="F3" s="3"/>
      <c r="G3" s="3"/>
      <c r="H3" s="2"/>
      <c r="I3" s="2"/>
      <c r="J3" s="4"/>
      <c r="K3" s="124" t="s">
        <v>0</v>
      </c>
      <c r="L3" s="124"/>
    </row>
    <row r="4" spans="1:12" ht="15.75" thickBot="1">
      <c r="A4" s="22"/>
      <c r="B4" s="125" t="s">
        <v>34</v>
      </c>
      <c r="C4" s="126"/>
      <c r="D4" s="126"/>
      <c r="E4" s="126"/>
      <c r="F4" s="126"/>
      <c r="G4" s="126"/>
      <c r="H4" s="126"/>
      <c r="I4" s="127"/>
      <c r="J4" s="5"/>
      <c r="K4" s="6"/>
      <c r="L4" s="6"/>
    </row>
    <row r="5" spans="1:12" ht="13.5" thickBot="1">
      <c r="A5" s="22"/>
      <c r="B5" s="7"/>
      <c r="C5" s="7"/>
      <c r="D5" s="7"/>
      <c r="E5" s="7"/>
      <c r="F5" s="7"/>
      <c r="G5" s="7"/>
      <c r="H5" s="7"/>
      <c r="I5" s="7"/>
      <c r="J5" s="8"/>
      <c r="K5" s="6"/>
      <c r="L5" s="6"/>
    </row>
    <row r="6" spans="1:12" ht="39.75" thickBot="1">
      <c r="A6" s="22"/>
      <c r="B6" s="128" t="s">
        <v>3</v>
      </c>
      <c r="C6" s="129"/>
      <c r="D6" s="129"/>
      <c r="E6" s="129"/>
      <c r="F6" s="129"/>
      <c r="G6" s="129"/>
      <c r="H6" s="129"/>
      <c r="I6" s="129"/>
      <c r="J6" s="129"/>
      <c r="K6" s="129"/>
      <c r="L6" s="130"/>
    </row>
    <row r="7" spans="1:12" ht="17.25">
      <c r="A7" s="22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42.75" customHeight="1">
      <c r="A8" s="22"/>
      <c r="B8" s="119" t="s">
        <v>52</v>
      </c>
      <c r="C8" s="119"/>
      <c r="D8" s="119"/>
      <c r="E8" s="119"/>
      <c r="F8" s="119"/>
      <c r="G8" s="119"/>
      <c r="H8" s="119"/>
      <c r="I8" s="26"/>
      <c r="J8" s="9"/>
      <c r="K8" s="9"/>
      <c r="L8" s="9"/>
    </row>
    <row r="9" spans="1:12" ht="17.25">
      <c r="A9" s="22"/>
      <c r="B9" s="119"/>
      <c r="C9" s="119"/>
      <c r="D9" s="119"/>
      <c r="E9" s="119"/>
      <c r="F9" s="119"/>
      <c r="G9" s="119"/>
      <c r="H9" s="119"/>
      <c r="I9" s="26"/>
      <c r="J9" s="9"/>
      <c r="K9" s="9"/>
      <c r="L9" s="9"/>
    </row>
    <row r="10" spans="1:12" ht="17.25">
      <c r="A10" s="22"/>
      <c r="B10" s="9"/>
      <c r="C10" s="9"/>
      <c r="D10" s="22"/>
      <c r="E10" s="9"/>
      <c r="F10" s="9"/>
      <c r="G10" s="9"/>
      <c r="H10" s="9"/>
      <c r="I10" s="9"/>
      <c r="J10" s="9"/>
      <c r="K10" s="9"/>
      <c r="L10" s="9"/>
    </row>
    <row r="11" spans="1:12" ht="15.75">
      <c r="A11" s="22"/>
      <c r="B11" s="10"/>
      <c r="C11" s="10"/>
      <c r="D11" s="22"/>
      <c r="E11" s="10"/>
      <c r="F11" s="10"/>
      <c r="G11" s="25"/>
      <c r="H11" s="23"/>
      <c r="I11" s="11"/>
      <c r="J11" s="11"/>
      <c r="K11" s="22"/>
      <c r="L11" s="22"/>
    </row>
    <row r="12" spans="1:12" ht="27.95" customHeight="1">
      <c r="A12" s="22"/>
      <c r="B12" s="47" t="s">
        <v>40</v>
      </c>
      <c r="C12" s="10"/>
      <c r="D12" s="33"/>
      <c r="E12" s="72" t="s">
        <v>6</v>
      </c>
      <c r="F12" s="72" t="s">
        <v>10</v>
      </c>
      <c r="G12" s="72" t="s">
        <v>7</v>
      </c>
      <c r="H12" s="22"/>
      <c r="I12" s="12"/>
      <c r="J12" s="12"/>
      <c r="K12" s="22"/>
      <c r="L12" s="22"/>
    </row>
    <row r="13" spans="1:12" ht="15.75" customHeight="1">
      <c r="A13" s="22"/>
      <c r="B13" s="34" t="s">
        <v>47</v>
      </c>
      <c r="C13" s="35" t="s">
        <v>1</v>
      </c>
      <c r="D13" s="33"/>
      <c r="E13" s="37">
        <v>64800</v>
      </c>
      <c r="F13" s="63">
        <f>SUM(F16+F20+F22+F24)</f>
        <v>0</v>
      </c>
      <c r="G13" s="63">
        <f>SUM(G16+G20+G22+G24)</f>
        <v>0</v>
      </c>
      <c r="H13" s="22"/>
      <c r="I13" s="12"/>
      <c r="J13" s="12"/>
      <c r="K13" s="22"/>
      <c r="L13" s="22"/>
    </row>
    <row r="14" spans="1:12" ht="15.75" customHeight="1">
      <c r="A14" s="22"/>
      <c r="B14" s="34" t="s">
        <v>48</v>
      </c>
      <c r="C14" s="35" t="s">
        <v>1</v>
      </c>
      <c r="D14" s="33"/>
      <c r="E14" s="12"/>
      <c r="F14" s="63">
        <f>SUM(F19+F21)</f>
        <v>0</v>
      </c>
      <c r="G14" s="63">
        <f>G19+G21</f>
        <v>0</v>
      </c>
      <c r="H14" s="22"/>
      <c r="I14" s="12"/>
      <c r="J14" s="12"/>
      <c r="K14" s="22"/>
      <c r="L14" s="22"/>
    </row>
    <row r="15" spans="1:12" ht="15.75">
      <c r="A15" s="22"/>
      <c r="B15" s="34" t="s">
        <v>30</v>
      </c>
      <c r="C15" s="35" t="s">
        <v>1</v>
      </c>
      <c r="D15" s="33"/>
      <c r="E15" s="37">
        <f>SUM(E16+E19+E20+E22+E24)</f>
        <v>81800</v>
      </c>
      <c r="F15" s="63">
        <f>SUM(F16+F19+F20+F22+F24)</f>
        <v>0</v>
      </c>
      <c r="G15" s="63">
        <f>SUM(G16:G24)</f>
        <v>0</v>
      </c>
      <c r="H15" s="22"/>
      <c r="I15" s="12"/>
      <c r="J15" s="13"/>
      <c r="K15" s="22"/>
      <c r="L15" s="22"/>
    </row>
    <row r="16" spans="1:12" ht="15.75">
      <c r="A16" s="22"/>
      <c r="B16" s="48" t="s">
        <v>46</v>
      </c>
      <c r="C16" s="78" t="s">
        <v>1</v>
      </c>
      <c r="D16" s="33"/>
      <c r="E16" s="37">
        <v>29500</v>
      </c>
      <c r="F16" s="63">
        <f>'Baufeld(er) Bundestag'!F22+'Baufeld(er) Bundestag'!F38</f>
        <v>0</v>
      </c>
      <c r="G16" s="63">
        <f>'Baufeld(er) Bundestag'!G22+'Baufeld(er) Bundestag'!G38</f>
        <v>0</v>
      </c>
      <c r="H16" s="22"/>
      <c r="I16" s="14"/>
      <c r="J16" s="14"/>
      <c r="K16" s="22"/>
      <c r="L16" s="22"/>
    </row>
    <row r="17" spans="1:12" ht="15.75" customHeight="1">
      <c r="A17" s="22"/>
      <c r="B17" s="103" t="s">
        <v>13</v>
      </c>
      <c r="C17" s="78" t="s">
        <v>1</v>
      </c>
      <c r="D17" s="33"/>
      <c r="E17" s="37">
        <v>270</v>
      </c>
      <c r="F17" s="63">
        <f>'Baufeld(er) Bundestag'!F23+'Baufeld(er) Bundestag'!F39</f>
        <v>0</v>
      </c>
      <c r="G17" s="63">
        <f>'Baufeld(er) Bundestag'!G23+'Baufeld(er) Bundestag'!G39</f>
        <v>0</v>
      </c>
      <c r="H17" s="22"/>
      <c r="I17" s="14"/>
      <c r="J17" s="14"/>
      <c r="K17" s="22"/>
      <c r="L17" s="22"/>
    </row>
    <row r="18" spans="1:12" ht="15.75">
      <c r="A18" s="22"/>
      <c r="B18" s="103" t="s">
        <v>14</v>
      </c>
      <c r="C18" s="78" t="s">
        <v>1</v>
      </c>
      <c r="D18" s="33"/>
      <c r="E18" s="37">
        <v>105</v>
      </c>
      <c r="F18" s="63">
        <f>'Baufeld(er) Bundestag'!F24+'Baufeld(er) Bundestag'!F40</f>
        <v>0</v>
      </c>
      <c r="G18" s="63">
        <f>'Baufeld(er) Bundestag'!G24+'Baufeld(er) Bundestag'!G40</f>
        <v>0</v>
      </c>
      <c r="H18" s="22"/>
      <c r="I18" s="14"/>
      <c r="J18" s="14"/>
      <c r="K18" s="22"/>
      <c r="L18" s="22"/>
    </row>
    <row r="19" spans="1:12" ht="15.75">
      <c r="A19" s="22"/>
      <c r="B19" s="48" t="s">
        <v>49</v>
      </c>
      <c r="C19" s="78" t="s">
        <v>1</v>
      </c>
      <c r="D19" s="33"/>
      <c r="E19" s="37">
        <v>17000</v>
      </c>
      <c r="F19" s="63">
        <f>'Baufeld(er) Bundestag'!F21+'Baufeld(er) Bundestag'!F37</f>
        <v>0</v>
      </c>
      <c r="G19" s="63">
        <f>'Baufeld(er) Bundestag'!G21+'Baufeld(er) Bundestag'!G37</f>
        <v>0</v>
      </c>
      <c r="H19" s="22"/>
      <c r="I19" s="14"/>
      <c r="J19" s="14"/>
      <c r="K19" s="22"/>
      <c r="L19" s="22"/>
    </row>
    <row r="20" spans="1:12" ht="16.5" customHeight="1">
      <c r="A20" s="22"/>
      <c r="B20" s="49" t="s">
        <v>101</v>
      </c>
      <c r="C20" s="79" t="s">
        <v>1</v>
      </c>
      <c r="D20" s="33"/>
      <c r="E20" s="37">
        <v>15300</v>
      </c>
      <c r="F20" s="63">
        <f>'Baufeld(er) Ver.di'!F22+'Baufeld(er) Ver.di'!F36</f>
        <v>0</v>
      </c>
      <c r="G20" s="63">
        <f>'Baufeld(er) Ver.di'!G22+'Baufeld(er) Ver.di'!G36</f>
        <v>0</v>
      </c>
      <c r="H20" s="22"/>
      <c r="I20" s="20"/>
      <c r="J20" s="14"/>
      <c r="K20" s="22"/>
      <c r="L20" s="22"/>
    </row>
    <row r="21" spans="1:12" ht="15" customHeight="1">
      <c r="A21" s="22"/>
      <c r="B21" s="49" t="s">
        <v>102</v>
      </c>
      <c r="C21" s="79" t="s">
        <v>1</v>
      </c>
      <c r="D21" s="33"/>
      <c r="E21" s="22"/>
      <c r="F21" s="63">
        <f>'Baufeld(er) Ver.di'!F21+'Baufeld(er) Ver.di'!F35</f>
        <v>0</v>
      </c>
      <c r="G21" s="63">
        <f>'Baufeld(er) Ver.di'!G21+'Baufeld(er) Ver.di'!G35</f>
        <v>0</v>
      </c>
      <c r="H21" s="22"/>
      <c r="I21" s="20"/>
      <c r="J21" s="14"/>
      <c r="K21" s="22"/>
      <c r="L21" s="22"/>
    </row>
    <row r="22" spans="1:12" ht="15.75" customHeight="1">
      <c r="A22" s="22"/>
      <c r="B22" s="50" t="s">
        <v>103</v>
      </c>
      <c r="C22" s="80" t="s">
        <v>1</v>
      </c>
      <c r="D22" s="33"/>
      <c r="E22" s="37">
        <v>15000</v>
      </c>
      <c r="F22" s="63">
        <f>'Baufeld(er) Wohnnutzung'!F21+'Baufeld(er) Wohnnutzung'!F34</f>
        <v>0</v>
      </c>
      <c r="G22" s="63">
        <f>'Baufeld(er) Wohnnutzung'!G20+'Baufeld(er) Wohnnutzung'!G34</f>
        <v>0</v>
      </c>
      <c r="H22" s="22"/>
      <c r="I22" s="20"/>
      <c r="J22" s="15"/>
      <c r="K22" s="22"/>
      <c r="L22" s="22"/>
    </row>
    <row r="23" spans="1:12" ht="15.75" customHeight="1">
      <c r="A23" s="22"/>
      <c r="B23" s="50" t="s">
        <v>81</v>
      </c>
      <c r="C23" s="80" t="s">
        <v>1</v>
      </c>
      <c r="D23" s="33"/>
      <c r="E23" s="37">
        <v>0</v>
      </c>
      <c r="F23" s="63">
        <f>'Baufeld(er) Wohnnutzung'!F22+'Baufeld(er) Wohnnutzung'!F36</f>
        <v>0</v>
      </c>
      <c r="G23" s="63">
        <f>'Baufeld(er) Wohnnutzung'!G22+'Baufeld(er) Wohnnutzung'!G36</f>
        <v>0</v>
      </c>
      <c r="H23" s="22"/>
      <c r="I23" s="20"/>
      <c r="J23" s="15"/>
      <c r="K23" s="22"/>
      <c r="L23" s="22"/>
    </row>
    <row r="24" spans="1:12" ht="15.75">
      <c r="A24" s="22"/>
      <c r="B24" s="59" t="s">
        <v>50</v>
      </c>
      <c r="C24" s="81" t="s">
        <v>1</v>
      </c>
      <c r="D24" s="33"/>
      <c r="E24" s="37">
        <v>5000</v>
      </c>
      <c r="F24" s="63">
        <f>'Baufeld(er) Bundestag'!F25+'Baufeld(er) Bundestag'!F41+'Baufeld(er) Ver.di'!F23+'Baufeld(er) Ver.di'!F37+'Baufeld(er) Wohnnutzung'!F23+'Baufeld(er) Wohnnutzung'!F37</f>
        <v>0</v>
      </c>
      <c r="G24" s="63">
        <f>'Baufeld(er) Bundestag'!G25+'Baufeld(er) Bundestag'!G41+'Baufeld(er) Ver.di'!G23+'Baufeld(er) Ver.di'!G37+'Baufeld(er) Wohnnutzung'!G23+'Baufeld(er) Wohnnutzung'!G37</f>
        <v>0</v>
      </c>
      <c r="H24" s="22"/>
      <c r="I24" s="20"/>
      <c r="J24" s="15"/>
      <c r="K24" s="22"/>
      <c r="L24" s="22"/>
    </row>
    <row r="25" spans="1:12" ht="30">
      <c r="A25" s="22"/>
      <c r="B25" s="104" t="s">
        <v>64</v>
      </c>
      <c r="C25" s="81" t="s">
        <v>1</v>
      </c>
      <c r="D25" s="33"/>
      <c r="E25" s="37">
        <v>1250</v>
      </c>
      <c r="F25" s="63">
        <f>'Baufeld(er) Ver.di'!F23+'Baufeld(er) Ver.di'!F37</f>
        <v>0</v>
      </c>
      <c r="G25" s="63">
        <f>'Baufeld(er) Ver.di'!G23+'Baufeld(er) Ver.di'!G37</f>
        <v>0</v>
      </c>
      <c r="H25" s="22"/>
      <c r="I25" s="20"/>
      <c r="J25" s="15"/>
      <c r="K25" s="22"/>
      <c r="L25" s="22"/>
    </row>
    <row r="26" spans="1:12" ht="15.75">
      <c r="A26" s="22"/>
      <c r="B26" s="104" t="s">
        <v>92</v>
      </c>
      <c r="C26" s="81" t="s">
        <v>1</v>
      </c>
      <c r="D26" s="33"/>
      <c r="E26" s="22"/>
      <c r="F26" s="63">
        <f>(F25+F24)*0.75</f>
        <v>0</v>
      </c>
      <c r="G26" s="63">
        <f>(G25+G24)*0.75</f>
        <v>0</v>
      </c>
      <c r="H26" s="22"/>
      <c r="I26" s="20"/>
      <c r="J26" s="15"/>
      <c r="K26" s="22"/>
      <c r="L26" s="22"/>
    </row>
    <row r="27" spans="1:12" ht="15.75">
      <c r="A27" s="22"/>
      <c r="B27" s="51" t="s">
        <v>27</v>
      </c>
      <c r="C27" s="82" t="s">
        <v>1</v>
      </c>
      <c r="D27" s="33"/>
      <c r="E27" s="37">
        <v>6000</v>
      </c>
      <c r="F27" s="134"/>
      <c r="G27" s="63"/>
      <c r="H27" s="22"/>
      <c r="I27" s="20"/>
      <c r="J27" s="15"/>
      <c r="K27" s="22"/>
      <c r="L27" s="22"/>
    </row>
    <row r="28" spans="1:12" ht="15.75">
      <c r="A28" s="22"/>
      <c r="B28" s="51" t="s">
        <v>93</v>
      </c>
      <c r="C28" s="82" t="s">
        <v>1</v>
      </c>
      <c r="D28" s="33"/>
      <c r="E28" s="37"/>
      <c r="F28" s="63">
        <f>F27*0.5</f>
        <v>0</v>
      </c>
      <c r="G28" s="63">
        <f>G27*0.5</f>
        <v>0</v>
      </c>
      <c r="H28" s="22"/>
      <c r="I28" s="20"/>
      <c r="J28" s="15"/>
      <c r="K28" s="22"/>
      <c r="L28" s="22"/>
    </row>
    <row r="29" spans="1:12" ht="18" customHeight="1">
      <c r="A29" s="22"/>
      <c r="B29" s="44" t="s">
        <v>29</v>
      </c>
      <c r="C29" s="35" t="s">
        <v>1</v>
      </c>
      <c r="D29" s="33"/>
      <c r="E29" s="37">
        <v>30021</v>
      </c>
      <c r="F29" s="20"/>
      <c r="G29" s="20"/>
      <c r="H29" s="22"/>
      <c r="I29" s="20"/>
      <c r="J29" s="15"/>
      <c r="K29" s="22"/>
      <c r="L29" s="22"/>
    </row>
    <row r="30" spans="1:12" ht="17.25" customHeight="1">
      <c r="A30" s="22"/>
      <c r="B30" s="44" t="s">
        <v>28</v>
      </c>
      <c r="C30" s="43"/>
      <c r="D30" s="33"/>
      <c r="E30" s="73"/>
      <c r="F30" s="106">
        <f>F13/E29</f>
        <v>0</v>
      </c>
      <c r="G30" s="106">
        <f>G13/E29</f>
        <v>0</v>
      </c>
      <c r="H30" s="22"/>
      <c r="I30" s="20"/>
      <c r="J30" s="15"/>
      <c r="K30" s="22"/>
      <c r="L30" s="22"/>
    </row>
    <row r="31" spans="1:12" ht="17.25" customHeight="1">
      <c r="A31" s="22"/>
      <c r="B31" s="22"/>
      <c r="C31" s="22"/>
      <c r="D31" s="22"/>
      <c r="E31" s="65"/>
      <c r="F31" s="65"/>
      <c r="G31" s="65"/>
      <c r="H31" s="22"/>
      <c r="I31" s="20"/>
      <c r="J31" s="15"/>
      <c r="K31" s="22"/>
      <c r="L31" s="22"/>
    </row>
    <row r="32" spans="1:12" ht="27.95" customHeight="1">
      <c r="A32" s="22"/>
      <c r="B32" s="47" t="s">
        <v>20</v>
      </c>
      <c r="C32" s="41"/>
      <c r="D32" s="41"/>
      <c r="E32" s="74" t="s">
        <v>6</v>
      </c>
      <c r="F32" s="74" t="s">
        <v>10</v>
      </c>
      <c r="G32" s="74" t="s">
        <v>7</v>
      </c>
      <c r="H32" s="22"/>
      <c r="I32" s="16"/>
      <c r="J32" s="17"/>
      <c r="K32" s="23"/>
      <c r="L32" s="22"/>
    </row>
    <row r="33" spans="1:12" ht="15.75" customHeight="1">
      <c r="A33" s="22"/>
      <c r="B33" s="34" t="s">
        <v>2</v>
      </c>
      <c r="C33" s="33"/>
      <c r="D33" s="33"/>
      <c r="E33" s="75"/>
      <c r="F33" s="106">
        <f>F34/E29</f>
        <v>0</v>
      </c>
      <c r="G33" s="106">
        <f>G34/E29</f>
        <v>0</v>
      </c>
      <c r="H33" s="22"/>
      <c r="I33" s="17"/>
      <c r="J33" s="17"/>
      <c r="K33" s="23"/>
      <c r="L33" s="22"/>
    </row>
    <row r="34" spans="1:12" ht="30">
      <c r="A34" s="22"/>
      <c r="B34" s="42" t="s">
        <v>25</v>
      </c>
      <c r="C34" s="35" t="s">
        <v>1</v>
      </c>
      <c r="D34" s="33"/>
      <c r="E34" s="75"/>
      <c r="F34" s="63">
        <f>'Baufeld(er) Bundestag'!F13+'Baufeld(er) Bundestag'!F29+'Baufeld(er) Ver.di'!F13+'Baufeld(er) Ver.di'!F27+'Baufeld(er) Wohnnutzung'!F13+'Baufeld(er) Wohnnutzung'!F27</f>
        <v>0</v>
      </c>
      <c r="G34" s="63">
        <f>'Baufeld(er) Bundestag'!G13+'Baufeld(er) Bundestag'!G29+'Baufeld(er) Ver.di'!G13+'Baufeld(er) Ver.di'!G27+'Baufeld(er) Wohnnutzung'!G13+'Baufeld(er) Wohnnutzung'!G27</f>
        <v>0</v>
      </c>
      <c r="H34" s="22"/>
      <c r="I34" s="17"/>
      <c r="J34" s="17"/>
      <c r="K34" s="23"/>
      <c r="L34" s="22"/>
    </row>
    <row r="35" spans="1:12" ht="15.75">
      <c r="A35" s="22"/>
      <c r="B35" s="42" t="s">
        <v>84</v>
      </c>
      <c r="C35" s="35" t="s">
        <v>1</v>
      </c>
      <c r="D35" s="33"/>
      <c r="E35" s="75"/>
      <c r="F35" s="63">
        <f>SUM(F36:F39)</f>
        <v>0</v>
      </c>
      <c r="G35" s="63">
        <f>SUM(G36:G39)</f>
        <v>0</v>
      </c>
      <c r="H35" s="22"/>
      <c r="I35" s="17"/>
      <c r="J35" s="17"/>
      <c r="K35" s="23"/>
      <c r="L35" s="22"/>
    </row>
    <row r="36" spans="1:12" ht="17.25">
      <c r="A36" s="22"/>
      <c r="B36" s="39" t="s">
        <v>94</v>
      </c>
      <c r="C36" s="35" t="s">
        <v>1</v>
      </c>
      <c r="D36" s="33"/>
      <c r="E36" s="108">
        <f>F22/100*4</f>
        <v>0</v>
      </c>
      <c r="F36" s="63">
        <f t="shared" ref="F36:G39" si="0">F41+F46+F51</f>
        <v>0</v>
      </c>
      <c r="G36" s="63">
        <f t="shared" si="0"/>
        <v>0</v>
      </c>
      <c r="H36" s="22"/>
      <c r="I36" s="17"/>
      <c r="J36" s="17"/>
      <c r="K36" s="23"/>
      <c r="L36" s="22"/>
    </row>
    <row r="37" spans="1:12" ht="17.25">
      <c r="A37" s="22"/>
      <c r="B37" s="39" t="s">
        <v>118</v>
      </c>
      <c r="C37" s="35" t="s">
        <v>1</v>
      </c>
      <c r="D37" s="33"/>
      <c r="E37" s="118">
        <f>F22/100*2</f>
        <v>0</v>
      </c>
      <c r="F37" s="63">
        <f t="shared" si="0"/>
        <v>0</v>
      </c>
      <c r="G37" s="63">
        <f t="shared" si="0"/>
        <v>0</v>
      </c>
      <c r="H37" s="22"/>
      <c r="I37" s="17"/>
      <c r="J37" s="17"/>
      <c r="K37" s="23"/>
      <c r="L37" s="22"/>
    </row>
    <row r="38" spans="1:12" ht="15.75">
      <c r="A38" s="22"/>
      <c r="B38" s="39" t="s">
        <v>117</v>
      </c>
      <c r="C38" s="35" t="s">
        <v>1</v>
      </c>
      <c r="D38" s="33"/>
      <c r="F38" s="63">
        <f t="shared" si="0"/>
        <v>0</v>
      </c>
      <c r="G38" s="63">
        <f t="shared" si="0"/>
        <v>0</v>
      </c>
      <c r="H38" s="22"/>
      <c r="I38" s="17"/>
      <c r="J38" s="17"/>
      <c r="K38" s="23"/>
      <c r="L38" s="22"/>
    </row>
    <row r="39" spans="1:12" ht="17.25">
      <c r="A39" s="22"/>
      <c r="B39" s="39" t="s">
        <v>119</v>
      </c>
      <c r="C39" s="35" t="s">
        <v>1</v>
      </c>
      <c r="D39" s="33"/>
      <c r="E39" s="118">
        <f>F22/100*2*6</f>
        <v>0</v>
      </c>
      <c r="F39" s="63">
        <f t="shared" si="0"/>
        <v>0</v>
      </c>
      <c r="G39" s="63">
        <f t="shared" si="0"/>
        <v>0</v>
      </c>
      <c r="H39" s="22"/>
      <c r="I39" s="17"/>
      <c r="J39" s="17"/>
      <c r="K39" s="23"/>
      <c r="L39" s="22"/>
    </row>
    <row r="40" spans="1:12" ht="15.75" customHeight="1">
      <c r="A40" s="22"/>
      <c r="B40" s="34" t="s">
        <v>45</v>
      </c>
      <c r="C40" s="83"/>
      <c r="D40" s="33"/>
      <c r="E40" s="62"/>
      <c r="F40" s="63">
        <f>SUM(F41:F44)</f>
        <v>0</v>
      </c>
      <c r="G40" s="63">
        <f>SUM(G41:G44)</f>
        <v>0</v>
      </c>
      <c r="H40" s="22"/>
      <c r="I40" s="17"/>
      <c r="J40" s="17"/>
      <c r="K40" s="23"/>
      <c r="L40" s="22"/>
    </row>
    <row r="41" spans="1:12" ht="15.75" customHeight="1">
      <c r="A41" s="22"/>
      <c r="B41" s="95" t="s">
        <v>17</v>
      </c>
      <c r="C41" s="35" t="s">
        <v>1</v>
      </c>
      <c r="D41" s="33"/>
      <c r="E41" s="75"/>
      <c r="F41" s="134"/>
      <c r="G41" s="63"/>
      <c r="H41" s="22"/>
      <c r="I41" s="17"/>
      <c r="J41" s="17"/>
      <c r="K41" s="23"/>
      <c r="L41" s="22"/>
    </row>
    <row r="42" spans="1:12" ht="15.75" customHeight="1">
      <c r="A42" s="22"/>
      <c r="B42" s="96" t="s">
        <v>18</v>
      </c>
      <c r="C42" s="35" t="s">
        <v>1</v>
      </c>
      <c r="D42" s="33"/>
      <c r="E42" s="75"/>
      <c r="F42" s="134"/>
      <c r="G42" s="63"/>
      <c r="H42" s="22"/>
      <c r="I42" s="17"/>
      <c r="J42" s="17"/>
      <c r="K42" s="23"/>
      <c r="L42" s="22"/>
    </row>
    <row r="43" spans="1:12" ht="15.75" customHeight="1">
      <c r="A43" s="22"/>
      <c r="B43" s="98" t="s">
        <v>104</v>
      </c>
      <c r="C43" s="35" t="s">
        <v>1</v>
      </c>
      <c r="D43" s="33"/>
      <c r="E43" s="75"/>
      <c r="F43" s="134"/>
      <c r="G43" s="63"/>
      <c r="H43" s="22"/>
      <c r="I43" s="17"/>
      <c r="J43" s="17"/>
      <c r="K43" s="23"/>
      <c r="L43" s="22"/>
    </row>
    <row r="44" spans="1:12" ht="15.75" customHeight="1">
      <c r="A44" s="22"/>
      <c r="B44" s="115" t="s">
        <v>105</v>
      </c>
      <c r="C44" s="35" t="s">
        <v>1</v>
      </c>
      <c r="D44" s="33"/>
      <c r="E44" s="75"/>
      <c r="F44" s="134"/>
      <c r="G44" s="63"/>
      <c r="H44" s="22"/>
      <c r="I44" s="17"/>
      <c r="J44" s="17"/>
      <c r="K44" s="23"/>
      <c r="L44" s="22"/>
    </row>
    <row r="45" spans="1:12" ht="15.75" customHeight="1">
      <c r="A45" s="22"/>
      <c r="B45" s="34" t="s">
        <v>5</v>
      </c>
      <c r="C45" s="83"/>
      <c r="D45" s="33"/>
      <c r="E45" s="62"/>
      <c r="F45" s="63">
        <f>SUM(F46:F49)</f>
        <v>0</v>
      </c>
      <c r="G45" s="63">
        <f>SUM(G46:G49)</f>
        <v>0</v>
      </c>
      <c r="H45" s="22"/>
      <c r="I45" s="19"/>
      <c r="J45" s="16"/>
      <c r="K45" s="23"/>
      <c r="L45" s="22"/>
    </row>
    <row r="46" spans="1:12" ht="15.75" customHeight="1">
      <c r="A46" s="22"/>
      <c r="B46" s="94" t="s">
        <v>17</v>
      </c>
      <c r="C46" s="35" t="s">
        <v>1</v>
      </c>
      <c r="D46" s="33"/>
      <c r="E46" s="75"/>
      <c r="F46" s="134"/>
      <c r="G46" s="63"/>
      <c r="H46" s="22"/>
      <c r="I46" s="19"/>
      <c r="J46" s="16"/>
      <c r="K46" s="23"/>
      <c r="L46" s="22"/>
    </row>
    <row r="47" spans="1:12" ht="15.75" customHeight="1">
      <c r="A47" s="22"/>
      <c r="B47" s="97" t="s">
        <v>18</v>
      </c>
      <c r="C47" s="35" t="s">
        <v>1</v>
      </c>
      <c r="D47" s="33"/>
      <c r="E47" s="75"/>
      <c r="F47" s="134"/>
      <c r="G47" s="63"/>
      <c r="H47" s="22"/>
      <c r="I47" s="19"/>
      <c r="J47" s="16"/>
      <c r="K47" s="23"/>
      <c r="L47" s="22"/>
    </row>
    <row r="48" spans="1:12" ht="15.75" customHeight="1">
      <c r="A48" s="22"/>
      <c r="B48" s="116" t="s">
        <v>104</v>
      </c>
      <c r="C48" s="35" t="s">
        <v>1</v>
      </c>
      <c r="D48" s="33"/>
      <c r="E48" s="75"/>
      <c r="F48" s="134"/>
      <c r="G48" s="63"/>
      <c r="H48" s="22"/>
      <c r="I48" s="19"/>
      <c r="J48" s="16"/>
      <c r="K48" s="23"/>
      <c r="L48" s="22"/>
    </row>
    <row r="49" spans="1:12" ht="15.75" customHeight="1">
      <c r="A49" s="22"/>
      <c r="B49" s="99" t="s">
        <v>105</v>
      </c>
      <c r="C49" s="35" t="s">
        <v>1</v>
      </c>
      <c r="D49" s="33"/>
      <c r="E49" s="75"/>
      <c r="F49" s="134"/>
      <c r="G49" s="63"/>
      <c r="H49" s="22"/>
      <c r="I49" s="19"/>
      <c r="J49" s="16"/>
      <c r="K49" s="23"/>
      <c r="L49" s="22"/>
    </row>
    <row r="50" spans="1:12" ht="15.75" customHeight="1">
      <c r="A50" s="22"/>
      <c r="B50" s="34" t="s">
        <v>19</v>
      </c>
      <c r="C50" s="83"/>
      <c r="D50" s="33"/>
      <c r="E50" s="75"/>
      <c r="F50" s="63">
        <f>SUM(F51:F54)</f>
        <v>0</v>
      </c>
      <c r="G50" s="63">
        <f>SUM(G51:G54)</f>
        <v>0</v>
      </c>
      <c r="H50" s="22"/>
      <c r="I50" s="19"/>
      <c r="J50" s="16"/>
      <c r="K50" s="23"/>
      <c r="L50" s="22"/>
    </row>
    <row r="51" spans="1:12" ht="15.75" customHeight="1">
      <c r="A51" s="22"/>
      <c r="B51" s="101" t="s">
        <v>17</v>
      </c>
      <c r="C51" s="35" t="s">
        <v>1</v>
      </c>
      <c r="D51" s="33"/>
      <c r="E51" s="75"/>
      <c r="F51" s="134"/>
      <c r="G51" s="63"/>
      <c r="H51" s="22"/>
      <c r="I51" s="19"/>
      <c r="J51" s="16"/>
      <c r="K51" s="23"/>
      <c r="L51" s="22"/>
    </row>
    <row r="52" spans="1:12" ht="15.75" customHeight="1">
      <c r="A52" s="22"/>
      <c r="B52" s="93" t="s">
        <v>18</v>
      </c>
      <c r="C52" s="35" t="s">
        <v>1</v>
      </c>
      <c r="D52" s="33"/>
      <c r="E52" s="75"/>
      <c r="F52" s="134"/>
      <c r="G52" s="63"/>
      <c r="H52" s="22"/>
      <c r="I52" s="20"/>
      <c r="J52" s="15"/>
      <c r="K52" s="22"/>
      <c r="L52" s="22"/>
    </row>
    <row r="53" spans="1:12" ht="15.75" customHeight="1">
      <c r="A53" s="22"/>
      <c r="B53" s="117" t="s">
        <v>104</v>
      </c>
      <c r="C53" s="35" t="s">
        <v>1</v>
      </c>
      <c r="D53" s="33"/>
      <c r="E53" s="75"/>
      <c r="F53" s="134"/>
      <c r="G53" s="63"/>
      <c r="H53" s="22"/>
      <c r="I53" s="20"/>
      <c r="J53" s="15"/>
      <c r="K53" s="22"/>
      <c r="L53" s="22"/>
    </row>
    <row r="54" spans="1:12" ht="15.75" customHeight="1">
      <c r="A54" s="22"/>
      <c r="B54" s="100" t="s">
        <v>105</v>
      </c>
      <c r="C54" s="35" t="s">
        <v>1</v>
      </c>
      <c r="D54" s="33"/>
      <c r="E54" s="75"/>
      <c r="F54" s="134"/>
      <c r="G54" s="63"/>
      <c r="H54" s="22"/>
      <c r="I54" s="20"/>
      <c r="J54" s="15"/>
      <c r="K54" s="22"/>
      <c r="L54" s="22"/>
    </row>
    <row r="55" spans="1:12" ht="15.75" customHeight="1">
      <c r="A55" s="22"/>
      <c r="B55" s="102" t="s">
        <v>21</v>
      </c>
      <c r="C55" s="35" t="s">
        <v>1</v>
      </c>
      <c r="D55" s="33"/>
      <c r="E55" s="75"/>
      <c r="F55" s="134"/>
      <c r="G55" s="63"/>
      <c r="H55" s="22"/>
      <c r="I55" s="20"/>
      <c r="J55" s="15"/>
      <c r="K55" s="22"/>
      <c r="L55" s="22"/>
    </row>
    <row r="56" spans="1:12" ht="15.75" customHeight="1">
      <c r="A56" s="22"/>
      <c r="B56" s="15"/>
      <c r="C56" s="20"/>
      <c r="D56" s="15"/>
      <c r="E56" s="76"/>
      <c r="F56" s="76"/>
      <c r="G56" s="76"/>
      <c r="H56" s="22"/>
      <c r="I56" s="20"/>
      <c r="J56" s="15"/>
      <c r="K56" s="22"/>
      <c r="L56" s="22"/>
    </row>
    <row r="57" spans="1:12" ht="30.75" customHeight="1">
      <c r="A57" s="22"/>
      <c r="B57" s="47" t="s">
        <v>39</v>
      </c>
      <c r="C57" s="84"/>
      <c r="D57" s="33"/>
      <c r="E57" s="114" t="s">
        <v>6</v>
      </c>
      <c r="F57" s="114" t="s">
        <v>10</v>
      </c>
      <c r="G57" s="114" t="s">
        <v>98</v>
      </c>
      <c r="H57" s="114" t="s">
        <v>99</v>
      </c>
      <c r="I57" s="20"/>
      <c r="J57" s="15"/>
      <c r="K57" s="22"/>
      <c r="L57" s="22"/>
    </row>
    <row r="58" spans="1:12" ht="15.75" customHeight="1">
      <c r="A58" s="22"/>
      <c r="B58" s="34" t="s">
        <v>53</v>
      </c>
      <c r="C58" s="35" t="s">
        <v>26</v>
      </c>
      <c r="D58" s="33"/>
      <c r="E58" s="63">
        <f>SUM(E59:E63)</f>
        <v>190</v>
      </c>
      <c r="F58" s="63">
        <f>SUM(F59:F63)</f>
        <v>0</v>
      </c>
      <c r="G58" s="63">
        <f>SUM(G59:G63)</f>
        <v>0</v>
      </c>
      <c r="H58" s="63">
        <f>SUM(H59:H63)</f>
        <v>190</v>
      </c>
      <c r="I58" s="20"/>
      <c r="J58" s="15"/>
      <c r="K58" s="22"/>
      <c r="L58" s="22"/>
    </row>
    <row r="59" spans="1:12" ht="15.75" customHeight="1">
      <c r="A59" s="22"/>
      <c r="B59" s="39" t="s">
        <v>11</v>
      </c>
      <c r="C59" s="35" t="s">
        <v>26</v>
      </c>
      <c r="D59" s="33"/>
      <c r="E59" s="63">
        <v>190</v>
      </c>
      <c r="F59" s="63">
        <f>'Baufeld(er) Bundestag'!F45+'Baufeld(er) Bundestag'!F46</f>
        <v>0</v>
      </c>
      <c r="G59" s="63">
        <f>'Baufeld(er) Bundestag'!G45+'Baufeld(er) Bundestag'!G46</f>
        <v>0</v>
      </c>
      <c r="H59" s="63">
        <v>190</v>
      </c>
      <c r="I59" s="20"/>
      <c r="J59" s="15"/>
      <c r="K59" s="22"/>
      <c r="L59" s="22"/>
    </row>
    <row r="60" spans="1:12" ht="15.75" customHeight="1">
      <c r="A60" s="22"/>
      <c r="B60" s="39" t="s">
        <v>82</v>
      </c>
      <c r="C60" s="35" t="s">
        <v>26</v>
      </c>
      <c r="D60" s="33"/>
      <c r="E60" s="63">
        <f>'Baufeld(er) Ver.di'!F41+'Baufeld(er) Ver.di'!F42</f>
        <v>0</v>
      </c>
      <c r="F60" s="63">
        <f>'Baufeld(er) Ver.di'!F41+'Baufeld(er) Ver.di'!F42</f>
        <v>0</v>
      </c>
      <c r="G60" s="63">
        <f>'Baufeld(er) Ver.di'!G41+'Baufeld(er) Ver.di'!G42</f>
        <v>0</v>
      </c>
      <c r="H60" s="63">
        <f>'Baufeld(er) Ver.di'!H41</f>
        <v>0</v>
      </c>
      <c r="I60" s="20"/>
      <c r="J60" s="15"/>
      <c r="K60" s="22"/>
      <c r="L60" s="22"/>
    </row>
    <row r="61" spans="1:12" ht="15.75" customHeight="1">
      <c r="A61" s="22"/>
      <c r="B61" s="39" t="s">
        <v>12</v>
      </c>
      <c r="C61" s="35" t="s">
        <v>26</v>
      </c>
      <c r="D61" s="33"/>
      <c r="E61" s="63">
        <f>'Baufeld(er) Wohnnutzung'!F41+'Baufeld(er) Wohnnutzung'!F42</f>
        <v>0</v>
      </c>
      <c r="F61" s="63">
        <f>'Baufeld(er) Wohnnutzung'!F41+'Baufeld(er) Wohnnutzung'!F42</f>
        <v>0</v>
      </c>
      <c r="G61" s="63">
        <f>'Baufeld(er) Wohnnutzung'!G41+'Baufeld(er) Wohnnutzung'!G42</f>
        <v>0</v>
      </c>
      <c r="H61" s="63">
        <f>'Baufeld(er) Wohnnutzung'!H41</f>
        <v>0</v>
      </c>
      <c r="I61" s="20"/>
      <c r="J61" s="15"/>
      <c r="K61" s="22"/>
      <c r="L61" s="22"/>
    </row>
    <row r="62" spans="1:12" ht="15.75" customHeight="1">
      <c r="A62" s="22"/>
      <c r="B62" s="39" t="s">
        <v>95</v>
      </c>
      <c r="C62" s="35" t="s">
        <v>26</v>
      </c>
      <c r="D62" s="33"/>
      <c r="E62" s="63">
        <f>F26/75</f>
        <v>0</v>
      </c>
      <c r="F62" s="134"/>
      <c r="G62" s="63"/>
      <c r="H62" s="63">
        <f>G26/75</f>
        <v>0</v>
      </c>
      <c r="I62" s="20"/>
      <c r="J62" s="15"/>
      <c r="K62" s="22"/>
      <c r="L62" s="22"/>
    </row>
    <row r="63" spans="1:12" ht="15.75" customHeight="1">
      <c r="A63" s="22"/>
      <c r="B63" s="39" t="s">
        <v>96</v>
      </c>
      <c r="C63" s="35" t="s">
        <v>26</v>
      </c>
      <c r="D63" s="33"/>
      <c r="E63" s="63">
        <f>F28/75</f>
        <v>0</v>
      </c>
      <c r="F63" s="134"/>
      <c r="G63" s="63"/>
      <c r="H63" s="63">
        <f>G28/75</f>
        <v>0</v>
      </c>
      <c r="I63" s="20"/>
      <c r="J63" s="15"/>
      <c r="K63" s="22"/>
      <c r="L63" s="22"/>
    </row>
    <row r="64" spans="1:12" ht="15.75">
      <c r="A64" s="22"/>
      <c r="B64" s="34" t="s">
        <v>24</v>
      </c>
      <c r="C64" s="35" t="s">
        <v>26</v>
      </c>
      <c r="D64" s="33"/>
      <c r="E64" s="63">
        <f>SUM(E65:E69)</f>
        <v>350</v>
      </c>
      <c r="F64" s="63">
        <f>SUM(F65:F69)</f>
        <v>0</v>
      </c>
      <c r="G64" s="63">
        <f>SUM(G65:G69)</f>
        <v>0</v>
      </c>
      <c r="H64" s="63">
        <f>SUM(H65:H69)</f>
        <v>350</v>
      </c>
      <c r="I64" s="19"/>
      <c r="J64" s="16"/>
      <c r="K64" s="22"/>
      <c r="L64" s="22"/>
    </row>
    <row r="65" spans="1:12" ht="15">
      <c r="A65" s="22"/>
      <c r="B65" s="39" t="s">
        <v>54</v>
      </c>
      <c r="C65" s="35" t="s">
        <v>26</v>
      </c>
      <c r="D65" s="33"/>
      <c r="E65" s="63">
        <v>220</v>
      </c>
      <c r="F65" s="63">
        <f>'Baufeld(er) Bundestag'!F47</f>
        <v>0</v>
      </c>
      <c r="G65" s="63">
        <f>'Baufeld(er) Bundestag'!G47</f>
        <v>0</v>
      </c>
      <c r="H65" s="63">
        <v>220</v>
      </c>
      <c r="I65" s="22"/>
      <c r="J65" s="22"/>
      <c r="K65" s="22"/>
      <c r="L65" s="22"/>
    </row>
    <row r="66" spans="1:12" ht="16.5" customHeight="1">
      <c r="A66" s="22"/>
      <c r="B66" s="39" t="s">
        <v>83</v>
      </c>
      <c r="C66" s="35" t="s">
        <v>26</v>
      </c>
      <c r="D66" s="33"/>
      <c r="E66" s="63">
        <v>130</v>
      </c>
      <c r="F66" s="63">
        <f>'Baufeld(er) Ver.di'!F43</f>
        <v>0</v>
      </c>
      <c r="G66" s="63">
        <f>'Baufeld(er) Ver.di'!G43</f>
        <v>0</v>
      </c>
      <c r="H66" s="63">
        <v>130</v>
      </c>
      <c r="I66" s="19"/>
      <c r="J66" s="22"/>
      <c r="K66" s="22"/>
      <c r="L66" s="22"/>
    </row>
    <row r="67" spans="1:12" ht="15.75">
      <c r="A67" s="22"/>
      <c r="B67" s="39" t="s">
        <v>12</v>
      </c>
      <c r="C67" s="35" t="s">
        <v>26</v>
      </c>
      <c r="D67" s="33"/>
      <c r="E67" s="63">
        <v>0</v>
      </c>
      <c r="F67" s="63">
        <f>'Baufeld(er) Wohnnutzung'!F43</f>
        <v>0</v>
      </c>
      <c r="G67" s="63">
        <f>'Baufeld(er) Wohnnutzung'!G43</f>
        <v>0</v>
      </c>
      <c r="H67" s="63">
        <v>0</v>
      </c>
      <c r="I67" s="19"/>
      <c r="J67" s="22"/>
      <c r="K67" s="22"/>
      <c r="L67" s="22"/>
    </row>
    <row r="68" spans="1:12" ht="15.75">
      <c r="A68" s="22"/>
      <c r="B68" s="39" t="s">
        <v>35</v>
      </c>
      <c r="C68" s="35" t="s">
        <v>26</v>
      </c>
      <c r="D68" s="33"/>
      <c r="E68" s="63">
        <v>0</v>
      </c>
      <c r="F68" s="134"/>
      <c r="G68" s="63"/>
      <c r="H68" s="63">
        <v>0</v>
      </c>
      <c r="I68" s="19"/>
      <c r="J68" s="22"/>
      <c r="K68" s="22"/>
      <c r="L68" s="22"/>
    </row>
    <row r="69" spans="1:12" ht="15.75">
      <c r="A69" s="22"/>
      <c r="B69" s="39" t="s">
        <v>36</v>
      </c>
      <c r="C69" s="35" t="s">
        <v>26</v>
      </c>
      <c r="D69" s="33"/>
      <c r="E69" s="63">
        <v>0</v>
      </c>
      <c r="F69" s="134"/>
      <c r="G69" s="63"/>
      <c r="H69" s="63">
        <v>0</v>
      </c>
      <c r="I69" s="19"/>
      <c r="J69" s="22"/>
      <c r="K69" s="22"/>
      <c r="L69" s="22"/>
    </row>
    <row r="70" spans="1:12" ht="45">
      <c r="A70" s="22"/>
      <c r="B70" s="42" t="s">
        <v>4</v>
      </c>
      <c r="C70" s="35" t="s">
        <v>26</v>
      </c>
      <c r="D70" s="33"/>
      <c r="E70" s="63">
        <f>SUM(E71:E75)</f>
        <v>0</v>
      </c>
      <c r="F70" s="63">
        <f>SUM(F71:F75)</f>
        <v>0</v>
      </c>
      <c r="G70" s="63">
        <f>SUM(G71:G75)</f>
        <v>0</v>
      </c>
      <c r="H70" s="63">
        <f>SUM(H71:H75)</f>
        <v>0</v>
      </c>
      <c r="I70" s="19"/>
      <c r="J70" s="22"/>
      <c r="K70" s="22"/>
      <c r="L70" s="22"/>
    </row>
    <row r="71" spans="1:12" ht="16.5" customHeight="1">
      <c r="A71" s="22"/>
      <c r="B71" s="39" t="s">
        <v>11</v>
      </c>
      <c r="C71" s="35" t="s">
        <v>26</v>
      </c>
      <c r="D71" s="33"/>
      <c r="E71" s="63">
        <f>'Baufeld(er) Bundestag'!F48</f>
        <v>0</v>
      </c>
      <c r="F71" s="63">
        <f>'Baufeld(er) Bundestag'!F48</f>
        <v>0</v>
      </c>
      <c r="G71" s="63">
        <f>'Baufeld(er) Bundestag'!G48</f>
        <v>0</v>
      </c>
      <c r="H71" s="63">
        <f>'Baufeld(er) Bundestag'!H48</f>
        <v>0</v>
      </c>
      <c r="I71" s="19"/>
      <c r="J71" s="22"/>
      <c r="K71" s="22"/>
      <c r="L71" s="22"/>
    </row>
    <row r="72" spans="1:12" ht="15.75">
      <c r="A72" s="22"/>
      <c r="B72" s="39" t="s">
        <v>82</v>
      </c>
      <c r="C72" s="35" t="s">
        <v>26</v>
      </c>
      <c r="D72" s="33"/>
      <c r="E72" s="63">
        <f>'Baufeld(er) Ver.di'!F44</f>
        <v>0</v>
      </c>
      <c r="F72" s="63">
        <f>'Baufeld(er) Ver.di'!F44</f>
        <v>0</v>
      </c>
      <c r="G72" s="63">
        <f>'Baufeld(er) Ver.di'!G44</f>
        <v>0</v>
      </c>
      <c r="H72" s="63">
        <f>'Baufeld(er) Ver.di'!H44</f>
        <v>0</v>
      </c>
      <c r="I72" s="19"/>
      <c r="J72" s="22"/>
      <c r="K72" s="22"/>
      <c r="L72" s="22"/>
    </row>
    <row r="73" spans="1:12" ht="15.75">
      <c r="A73" s="22"/>
      <c r="B73" s="39" t="s">
        <v>12</v>
      </c>
      <c r="C73" s="35" t="s">
        <v>26</v>
      </c>
      <c r="D73" s="33"/>
      <c r="E73" s="63">
        <f>'Baufeld(er) Wohnnutzung'!F44</f>
        <v>0</v>
      </c>
      <c r="F73" s="63">
        <f>'Baufeld(er) Wohnnutzung'!F44</f>
        <v>0</v>
      </c>
      <c r="G73" s="63">
        <f>'Baufeld(er) Wohnnutzung'!G44</f>
        <v>0</v>
      </c>
      <c r="H73" s="63"/>
      <c r="I73" s="19"/>
      <c r="J73" s="22"/>
      <c r="K73" s="22"/>
      <c r="L73" s="22"/>
    </row>
    <row r="74" spans="1:12" ht="17.25">
      <c r="A74" s="22"/>
      <c r="B74" s="39" t="s">
        <v>125</v>
      </c>
      <c r="C74" s="35" t="s">
        <v>26</v>
      </c>
      <c r="D74" s="33"/>
      <c r="E74" s="63">
        <f>F26/1000</f>
        <v>0</v>
      </c>
      <c r="F74" s="134"/>
      <c r="G74" s="63"/>
      <c r="H74" s="63">
        <f>G26/1000</f>
        <v>0</v>
      </c>
      <c r="I74" s="19"/>
      <c r="J74" s="22"/>
      <c r="K74" s="22"/>
      <c r="L74" s="22"/>
    </row>
    <row r="75" spans="1:12" ht="17.25">
      <c r="A75" s="22"/>
      <c r="B75" s="39" t="s">
        <v>126</v>
      </c>
      <c r="C75" s="35" t="s">
        <v>26</v>
      </c>
      <c r="D75" s="33"/>
      <c r="E75" s="63">
        <f>F28/1000</f>
        <v>0</v>
      </c>
      <c r="F75" s="134"/>
      <c r="G75" s="63"/>
      <c r="H75" s="63">
        <f>G28/1000</f>
        <v>0</v>
      </c>
      <c r="I75" s="19"/>
      <c r="J75" s="22"/>
      <c r="K75" s="22"/>
      <c r="L75" s="22"/>
    </row>
    <row r="76" spans="1:12" ht="30.6" customHeight="1">
      <c r="A76" s="22"/>
      <c r="B76" s="22"/>
      <c r="C76" s="22"/>
      <c r="D76" s="22"/>
      <c r="E76" s="22"/>
      <c r="F76" s="22"/>
      <c r="G76" s="22"/>
      <c r="H76" s="22"/>
      <c r="I76" s="19"/>
      <c r="J76" s="22"/>
      <c r="K76" s="22"/>
      <c r="L76" s="22"/>
    </row>
    <row r="77" spans="1:12" ht="20.25" customHeight="1">
      <c r="A77" s="22"/>
      <c r="B77" s="107" t="s">
        <v>120</v>
      </c>
      <c r="C77" s="22"/>
      <c r="D77" s="22"/>
      <c r="E77" s="22"/>
      <c r="F77" s="22"/>
      <c r="G77" s="22"/>
      <c r="H77" s="22"/>
      <c r="I77" s="19"/>
      <c r="J77" s="22"/>
      <c r="K77" s="22"/>
      <c r="L77" s="22"/>
    </row>
    <row r="78" spans="1:12" ht="18">
      <c r="A78" s="22"/>
      <c r="B78" s="107" t="s">
        <v>121</v>
      </c>
      <c r="C78" s="22"/>
      <c r="D78" s="22"/>
      <c r="E78" s="22"/>
      <c r="F78" s="22"/>
      <c r="G78" s="22"/>
      <c r="H78" s="22"/>
      <c r="I78" s="19"/>
      <c r="J78" s="22"/>
      <c r="K78" s="22"/>
      <c r="L78" s="22"/>
    </row>
    <row r="79" spans="1:12" ht="18">
      <c r="A79" s="22"/>
      <c r="B79" s="107" t="s">
        <v>122</v>
      </c>
      <c r="C79" s="22"/>
      <c r="D79" s="22"/>
      <c r="E79" s="22"/>
      <c r="F79" s="22"/>
      <c r="G79" s="22"/>
      <c r="H79" s="22"/>
      <c r="I79" s="19"/>
      <c r="J79" s="22"/>
      <c r="K79" s="22"/>
      <c r="L79" s="22"/>
    </row>
    <row r="80" spans="1:12" ht="18">
      <c r="A80" s="22"/>
      <c r="B80" s="107" t="s">
        <v>123</v>
      </c>
      <c r="C80" s="22"/>
      <c r="D80" s="22"/>
      <c r="E80" s="22"/>
      <c r="F80" s="22"/>
      <c r="G80" s="22"/>
      <c r="H80" s="22"/>
      <c r="I80" s="19"/>
      <c r="J80" s="22"/>
      <c r="K80" s="22"/>
      <c r="L80" s="22"/>
    </row>
    <row r="81" spans="1:12" ht="18">
      <c r="A81" s="22"/>
      <c r="B81" s="107" t="s">
        <v>124</v>
      </c>
      <c r="C81" s="22"/>
      <c r="D81" s="22"/>
      <c r="E81" s="22"/>
      <c r="F81" s="22"/>
      <c r="G81" s="22"/>
      <c r="H81" s="22"/>
      <c r="I81" s="19"/>
      <c r="J81" s="22"/>
      <c r="K81" s="22"/>
      <c r="L81" s="22"/>
    </row>
    <row r="82" spans="1:12" ht="15.75" customHeight="1">
      <c r="A82" s="22"/>
      <c r="B82" s="22"/>
      <c r="C82" s="22"/>
      <c r="D82" s="22"/>
      <c r="E82" s="22"/>
      <c r="F82" s="22"/>
      <c r="G82" s="22"/>
      <c r="H82" s="22"/>
      <c r="I82" s="19"/>
      <c r="J82" s="22"/>
      <c r="K82" s="22"/>
      <c r="L82" s="22"/>
    </row>
    <row r="83" spans="1:12" ht="15.75" customHeight="1">
      <c r="A83" s="22"/>
      <c r="B83" s="22"/>
      <c r="C83" s="22"/>
      <c r="D83" s="22"/>
      <c r="E83" s="22"/>
      <c r="F83" s="22"/>
      <c r="G83" s="22"/>
      <c r="H83" s="22"/>
      <c r="I83" s="19"/>
      <c r="J83" s="22"/>
      <c r="K83" s="22"/>
      <c r="L83" s="22"/>
    </row>
    <row r="84" spans="1:12" ht="15.75" customHeight="1">
      <c r="A84" s="22"/>
      <c r="B84" s="22"/>
      <c r="C84" s="22"/>
      <c r="D84" s="22"/>
      <c r="E84" s="22"/>
      <c r="F84" s="22"/>
      <c r="G84" s="22"/>
      <c r="H84" s="22"/>
      <c r="I84" s="19"/>
      <c r="J84" s="22"/>
      <c r="K84" s="22"/>
      <c r="L84" s="22"/>
    </row>
    <row r="85" spans="1:12" ht="15.75" customHeight="1">
      <c r="A85" s="22"/>
      <c r="B85" s="22"/>
      <c r="C85" s="22"/>
      <c r="D85" s="22"/>
      <c r="E85" s="22"/>
      <c r="F85" s="22"/>
      <c r="G85" s="22"/>
      <c r="H85" s="22"/>
      <c r="I85" s="19"/>
      <c r="J85" s="22"/>
      <c r="K85" s="22"/>
      <c r="L85" s="22"/>
    </row>
    <row r="86" spans="1:12" ht="15.75">
      <c r="A86" s="22"/>
      <c r="B86" s="22"/>
      <c r="C86" s="22"/>
      <c r="D86" s="22"/>
      <c r="E86" s="22"/>
      <c r="F86" s="22"/>
      <c r="G86" s="22"/>
      <c r="H86" s="22"/>
      <c r="I86" s="19"/>
      <c r="J86" s="22"/>
      <c r="K86" s="22"/>
      <c r="L86" s="22"/>
    </row>
    <row r="87" spans="1:12" ht="15.75" customHeight="1">
      <c r="A87" s="22"/>
      <c r="B87" s="22"/>
      <c r="C87" s="22"/>
      <c r="D87" s="22"/>
      <c r="E87" s="22"/>
      <c r="F87" s="22"/>
      <c r="G87" s="22"/>
      <c r="H87" s="22"/>
      <c r="I87" s="19"/>
      <c r="J87" s="22"/>
      <c r="K87" s="22"/>
      <c r="L87" s="22"/>
    </row>
    <row r="88" spans="1:12" ht="15.75">
      <c r="A88" s="22"/>
      <c r="B88" s="22"/>
      <c r="C88" s="22"/>
      <c r="D88" s="22"/>
      <c r="E88" s="22"/>
      <c r="F88" s="22"/>
      <c r="G88" s="22"/>
      <c r="H88" s="22"/>
      <c r="I88" s="19"/>
      <c r="J88" s="22"/>
      <c r="K88" s="22"/>
      <c r="L88" s="22"/>
    </row>
    <row r="89" spans="1:12" ht="15.75">
      <c r="A89" s="22"/>
      <c r="B89" s="22"/>
      <c r="C89" s="22"/>
      <c r="D89" s="22"/>
      <c r="E89" s="22"/>
      <c r="F89" s="22"/>
      <c r="G89" s="22"/>
      <c r="H89" s="22"/>
      <c r="I89" s="20"/>
      <c r="J89" s="22"/>
      <c r="K89" s="22"/>
      <c r="L89" s="22"/>
    </row>
    <row r="90" spans="1:12" ht="15.75">
      <c r="A90" s="22"/>
      <c r="B90" s="22"/>
      <c r="C90" s="22"/>
      <c r="D90" s="22"/>
      <c r="E90" s="22"/>
      <c r="F90" s="22"/>
      <c r="G90" s="22"/>
      <c r="H90" s="22"/>
      <c r="I90" s="20"/>
      <c r="J90" s="22"/>
      <c r="K90" s="22"/>
      <c r="L90" s="22"/>
    </row>
    <row r="91" spans="1:12" ht="15.75" customHeight="1">
      <c r="A91" s="22"/>
      <c r="B91" s="22"/>
      <c r="C91" s="22"/>
      <c r="D91" s="22"/>
      <c r="E91" s="22"/>
      <c r="F91" s="22"/>
      <c r="G91" s="22"/>
      <c r="H91" s="22"/>
      <c r="I91" s="20"/>
      <c r="J91" s="22"/>
      <c r="K91" s="22"/>
      <c r="L91" s="22"/>
    </row>
    <row r="92" spans="1:12" ht="15.75" customHeight="1">
      <c r="A92" s="22"/>
      <c r="B92" s="22"/>
      <c r="C92" s="22"/>
      <c r="D92" s="22"/>
      <c r="E92" s="22"/>
      <c r="F92" s="22"/>
      <c r="G92" s="22"/>
      <c r="H92" s="22"/>
      <c r="I92" s="20"/>
      <c r="J92" s="22"/>
      <c r="K92" s="22"/>
      <c r="L92" s="22"/>
    </row>
    <row r="93" spans="1:12" ht="33.950000000000003" customHeight="1">
      <c r="A93" s="22"/>
      <c r="B93" s="22"/>
      <c r="C93" s="22"/>
      <c r="D93" s="22"/>
      <c r="E93" s="22"/>
      <c r="F93" s="22"/>
      <c r="G93" s="22"/>
      <c r="H93" s="22"/>
      <c r="I93" s="20"/>
      <c r="J93" s="22"/>
      <c r="K93" s="22"/>
      <c r="L93" s="22"/>
    </row>
    <row r="94" spans="1:12" ht="33.950000000000003" customHeight="1">
      <c r="A94" s="22"/>
      <c r="B94" s="22"/>
      <c r="C94" s="22"/>
      <c r="D94" s="22"/>
      <c r="E94" s="22"/>
      <c r="F94" s="22"/>
      <c r="G94" s="22"/>
      <c r="H94" s="22"/>
      <c r="I94" s="24"/>
      <c r="J94" s="22"/>
      <c r="K94" s="22"/>
      <c r="L94" s="22"/>
    </row>
    <row r="95" spans="1:1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</row>
    <row r="96" spans="1:12" ht="15.75">
      <c r="A96" s="22"/>
      <c r="B96" s="22"/>
      <c r="C96" s="22"/>
      <c r="D96" s="22"/>
      <c r="E96" s="22"/>
      <c r="F96" s="22"/>
      <c r="G96" s="22"/>
      <c r="H96" s="22"/>
      <c r="I96" s="19"/>
      <c r="J96" s="22"/>
      <c r="K96" s="22"/>
      <c r="L96" s="22"/>
    </row>
    <row r="97" spans="1:12" ht="15.75">
      <c r="A97" s="22"/>
      <c r="B97" s="22"/>
      <c r="C97" s="22"/>
      <c r="D97" s="22"/>
      <c r="E97" s="22"/>
      <c r="F97" s="22"/>
      <c r="G97" s="22"/>
      <c r="H97" s="22"/>
      <c r="I97" s="20"/>
      <c r="J97" s="22"/>
      <c r="K97" s="22"/>
      <c r="L97" s="22"/>
    </row>
    <row r="98" spans="1:12" ht="15.75">
      <c r="A98" s="22"/>
      <c r="B98" s="22"/>
      <c r="C98" s="22"/>
      <c r="D98" s="22"/>
      <c r="E98" s="22"/>
      <c r="F98" s="22"/>
      <c r="G98" s="22"/>
      <c r="H98" s="22"/>
      <c r="I98" s="20"/>
      <c r="J98" s="22"/>
      <c r="K98" s="22"/>
      <c r="L98" s="22"/>
    </row>
    <row r="99" spans="1:12" ht="34.5" customHeight="1">
      <c r="A99" s="22"/>
      <c r="B99" s="22"/>
      <c r="C99" s="22"/>
      <c r="D99" s="22"/>
      <c r="E99" s="22"/>
      <c r="F99" s="22"/>
      <c r="G99" s="22"/>
      <c r="H99" s="22"/>
      <c r="I99" s="20"/>
      <c r="J99" s="22"/>
      <c r="K99" s="22"/>
      <c r="L99" s="22"/>
    </row>
    <row r="100" spans="1:12" ht="36" customHeight="1">
      <c r="A100" s="22"/>
      <c r="B100" s="22"/>
      <c r="C100" s="22"/>
      <c r="D100" s="22"/>
      <c r="E100" s="22"/>
      <c r="F100" s="22"/>
      <c r="G100" s="22"/>
      <c r="H100" s="22"/>
      <c r="I100" s="20"/>
      <c r="J100" s="22"/>
      <c r="K100" s="22"/>
      <c r="L100" s="22"/>
    </row>
    <row r="101" spans="1:1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1:1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</row>
    <row r="103" spans="1:1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</row>
  </sheetData>
  <mergeCells count="6">
    <mergeCell ref="B8:H9"/>
    <mergeCell ref="B2:I2"/>
    <mergeCell ref="K2:L2"/>
    <mergeCell ref="K3:L3"/>
    <mergeCell ref="B4:I4"/>
    <mergeCell ref="B6:L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8"/>
  <dimension ref="A1:Q108"/>
  <sheetViews>
    <sheetView topLeftCell="B75" zoomScale="115" zoomScaleNormal="115" workbookViewId="0">
      <selection activeCell="N86" sqref="N86:Q109"/>
    </sheetView>
  </sheetViews>
  <sheetFormatPr baseColWidth="10" defaultRowHeight="12.75"/>
  <cols>
    <col min="2" max="2" width="40.5703125" customWidth="1"/>
    <col min="3" max="3" width="7.5703125" style="85" customWidth="1"/>
    <col min="4" max="4" width="1.42578125" customWidth="1"/>
    <col min="5" max="5" width="13.7109375" customWidth="1"/>
    <col min="6" max="8" width="15.7109375" customWidth="1"/>
    <col min="9" max="9" width="4.85546875" customWidth="1"/>
    <col min="10" max="10" width="2.42578125" customWidth="1"/>
    <col min="11" max="11" width="12.5703125" customWidth="1"/>
    <col min="12" max="12" width="23.5703125" customWidth="1"/>
    <col min="14" max="14" width="35.85546875" customWidth="1"/>
    <col min="16" max="16" width="2" customWidth="1"/>
    <col min="18" max="18" width="1.7109375" customWidth="1"/>
    <col min="20" max="20" width="2.28515625" customWidth="1"/>
    <col min="24" max="24" width="20" customWidth="1"/>
    <col min="25" max="25" width="16.85546875" customWidth="1"/>
    <col min="26" max="26" width="6.42578125" customWidth="1"/>
    <col min="28" max="28" width="1.85546875" customWidth="1"/>
    <col min="30" max="30" width="2.28515625" customWidth="1"/>
  </cols>
  <sheetData>
    <row r="1" spans="1:12" ht="13.5" thickBot="1">
      <c r="A1" s="22"/>
    </row>
    <row r="2" spans="1:12" ht="39.75" customHeight="1" thickBot="1">
      <c r="A2" s="22"/>
      <c r="B2" s="120" t="s">
        <v>127</v>
      </c>
      <c r="C2" s="120"/>
      <c r="D2" s="120"/>
      <c r="E2" s="120"/>
      <c r="F2" s="121"/>
      <c r="G2" s="121"/>
      <c r="H2" s="121"/>
      <c r="I2" s="121"/>
      <c r="J2" s="1"/>
      <c r="K2" s="122"/>
      <c r="L2" s="123"/>
    </row>
    <row r="3" spans="1:12" ht="13.5" thickBot="1">
      <c r="A3" s="22"/>
      <c r="B3" s="2"/>
      <c r="C3" s="86"/>
      <c r="D3" s="2"/>
      <c r="E3" s="2"/>
      <c r="F3" s="3"/>
      <c r="G3" s="3"/>
      <c r="H3" s="2"/>
      <c r="I3" s="2"/>
      <c r="J3" s="4"/>
      <c r="K3" s="124" t="s">
        <v>0</v>
      </c>
      <c r="L3" s="124"/>
    </row>
    <row r="4" spans="1:12" ht="15.75" thickBot="1">
      <c r="A4" s="22"/>
      <c r="B4" s="125" t="s">
        <v>34</v>
      </c>
      <c r="C4" s="126"/>
      <c r="D4" s="126"/>
      <c r="E4" s="126"/>
      <c r="F4" s="126"/>
      <c r="G4" s="126"/>
      <c r="H4" s="126"/>
      <c r="I4" s="127"/>
      <c r="J4" s="5"/>
      <c r="K4" s="6"/>
      <c r="L4" s="6"/>
    </row>
    <row r="5" spans="1:12" ht="13.5" thickBot="1">
      <c r="A5" s="22"/>
      <c r="B5" s="7"/>
      <c r="C5" s="7"/>
      <c r="D5" s="7"/>
      <c r="E5" s="7"/>
      <c r="F5" s="7"/>
      <c r="G5" s="7"/>
      <c r="H5" s="7"/>
      <c r="I5" s="7"/>
      <c r="J5" s="8"/>
      <c r="K5" s="6"/>
      <c r="L5" s="6"/>
    </row>
    <row r="6" spans="1:12" ht="39.75" thickBot="1">
      <c r="A6" s="22"/>
      <c r="B6" s="128" t="s">
        <v>37</v>
      </c>
      <c r="C6" s="129"/>
      <c r="D6" s="129"/>
      <c r="E6" s="129"/>
      <c r="F6" s="129"/>
      <c r="G6" s="129"/>
      <c r="H6" s="129"/>
      <c r="I6" s="129"/>
      <c r="J6" s="129"/>
      <c r="K6" s="129"/>
      <c r="L6" s="130"/>
    </row>
    <row r="7" spans="1:12" ht="9" customHeight="1">
      <c r="A7" s="22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45" customHeight="1">
      <c r="A8" s="22"/>
      <c r="B8" s="119" t="s">
        <v>58</v>
      </c>
      <c r="C8" s="119"/>
      <c r="D8" s="119"/>
      <c r="E8" s="119"/>
      <c r="F8" s="119"/>
      <c r="G8" s="119"/>
      <c r="H8" s="119"/>
      <c r="I8" s="26"/>
      <c r="J8" s="9"/>
      <c r="K8" s="9"/>
      <c r="L8" s="9"/>
    </row>
    <row r="9" spans="1:12" ht="17.25">
      <c r="A9" s="22"/>
      <c r="B9" s="119"/>
      <c r="C9" s="119"/>
      <c r="D9" s="119"/>
      <c r="E9" s="119"/>
      <c r="F9" s="119"/>
      <c r="G9" s="119"/>
      <c r="H9" s="119"/>
      <c r="I9" s="26"/>
      <c r="J9" s="9"/>
      <c r="K9" s="9"/>
      <c r="L9" s="9"/>
    </row>
    <row r="10" spans="1:12" ht="7.5" customHeight="1">
      <c r="A10" s="22"/>
      <c r="B10" s="28"/>
      <c r="C10" s="24"/>
      <c r="D10" s="22"/>
      <c r="E10" s="10"/>
      <c r="F10" s="10"/>
      <c r="G10" s="9"/>
      <c r="H10" s="9"/>
      <c r="I10" s="20"/>
      <c r="J10" s="15"/>
      <c r="K10" s="22"/>
      <c r="L10" s="22"/>
    </row>
    <row r="11" spans="1:12" ht="27.95" customHeight="1">
      <c r="A11" s="22"/>
      <c r="B11" s="53" t="s">
        <v>56</v>
      </c>
      <c r="C11" s="87"/>
      <c r="D11" s="54"/>
      <c r="E11" s="60" t="s">
        <v>6</v>
      </c>
      <c r="F11" s="60" t="s">
        <v>10</v>
      </c>
      <c r="G11" s="60" t="s">
        <v>7</v>
      </c>
      <c r="H11" s="23"/>
      <c r="I11" s="20"/>
      <c r="J11" s="15"/>
      <c r="K11" s="22"/>
      <c r="L11" s="22"/>
    </row>
    <row r="12" spans="1:12" ht="15.75" customHeight="1">
      <c r="A12" s="22"/>
      <c r="B12" s="34" t="s">
        <v>59</v>
      </c>
      <c r="C12" s="88"/>
      <c r="D12" s="33"/>
      <c r="E12" s="61"/>
      <c r="F12" s="105"/>
      <c r="G12" s="142"/>
      <c r="H12" s="23"/>
      <c r="I12" s="20"/>
      <c r="J12" s="15"/>
      <c r="K12" s="22"/>
      <c r="L12" s="22"/>
    </row>
    <row r="13" spans="1:12" ht="45">
      <c r="A13" s="22"/>
      <c r="B13" s="42" t="s">
        <v>25</v>
      </c>
      <c r="C13" s="35" t="s">
        <v>1</v>
      </c>
      <c r="D13" s="33"/>
      <c r="E13" s="61"/>
      <c r="F13" s="134"/>
      <c r="G13" s="63"/>
      <c r="H13" s="23"/>
      <c r="I13" s="20"/>
      <c r="J13" s="15"/>
      <c r="K13" s="22"/>
      <c r="L13" s="22"/>
    </row>
    <row r="14" spans="1:12" ht="15.75">
      <c r="A14" s="22"/>
      <c r="B14" s="34" t="s">
        <v>15</v>
      </c>
      <c r="C14" s="35" t="s">
        <v>8</v>
      </c>
      <c r="D14" s="33"/>
      <c r="E14" s="61"/>
      <c r="F14" s="105"/>
      <c r="G14" s="106"/>
      <c r="H14" s="23"/>
      <c r="I14" s="20"/>
      <c r="J14" s="15"/>
      <c r="K14" s="22"/>
      <c r="L14" s="22"/>
    </row>
    <row r="15" spans="1:12" ht="15.75">
      <c r="A15" s="22"/>
      <c r="B15" s="34" t="s">
        <v>16</v>
      </c>
      <c r="C15" s="35" t="s">
        <v>8</v>
      </c>
      <c r="D15" s="33"/>
      <c r="E15" s="63" t="s">
        <v>33</v>
      </c>
      <c r="F15" s="105"/>
      <c r="G15" s="106"/>
      <c r="H15" s="23"/>
      <c r="I15" s="20"/>
      <c r="J15" s="15"/>
      <c r="K15" s="22"/>
      <c r="L15" s="22"/>
    </row>
    <row r="16" spans="1:12" ht="15.75">
      <c r="A16" s="22"/>
      <c r="B16" s="34" t="s">
        <v>60</v>
      </c>
      <c r="C16" s="35" t="s">
        <v>9</v>
      </c>
      <c r="D16" s="33"/>
      <c r="E16" s="61"/>
      <c r="F16" s="105"/>
      <c r="G16" s="106"/>
      <c r="H16" s="23"/>
      <c r="I16" s="20"/>
      <c r="J16" s="15"/>
      <c r="K16" s="22"/>
      <c r="L16" s="22"/>
    </row>
    <row r="17" spans="1:12" ht="15.75">
      <c r="A17" s="22"/>
      <c r="B17" s="34" t="s">
        <v>22</v>
      </c>
      <c r="C17" s="35" t="s">
        <v>1</v>
      </c>
      <c r="D17" s="33"/>
      <c r="E17" s="61"/>
      <c r="F17" s="134"/>
      <c r="G17" s="63"/>
      <c r="H17" s="23"/>
      <c r="I17" s="20"/>
      <c r="J17" s="15"/>
      <c r="K17" s="22"/>
      <c r="L17" s="22"/>
    </row>
    <row r="18" spans="1:12" ht="15.75">
      <c r="A18" s="22"/>
      <c r="B18" s="34" t="s">
        <v>2</v>
      </c>
      <c r="C18" s="88"/>
      <c r="D18" s="33"/>
      <c r="E18" s="61"/>
      <c r="F18" s="106" t="e">
        <f>F13/F17</f>
        <v>#DIV/0!</v>
      </c>
      <c r="G18" s="106" t="e">
        <f>G13/G17</f>
        <v>#DIV/0!</v>
      </c>
      <c r="H18" s="23"/>
      <c r="I18" s="20"/>
      <c r="J18" s="15"/>
      <c r="K18" s="22"/>
      <c r="L18" s="22"/>
    </row>
    <row r="19" spans="1:12" ht="15.75">
      <c r="A19" s="22"/>
      <c r="B19" s="34" t="s">
        <v>23</v>
      </c>
      <c r="C19" s="88"/>
      <c r="D19" s="33"/>
      <c r="E19" s="61"/>
      <c r="F19" s="106" t="e">
        <f>(F22+F25)/F17</f>
        <v>#DIV/0!</v>
      </c>
      <c r="G19" s="106" t="e">
        <f>(G22+G25)/G17</f>
        <v>#DIV/0!</v>
      </c>
      <c r="H19" s="23"/>
      <c r="I19" s="20"/>
      <c r="J19" s="15"/>
      <c r="K19" s="22"/>
      <c r="L19" s="22"/>
    </row>
    <row r="20" spans="1:12" ht="15.75">
      <c r="A20" s="22"/>
      <c r="B20" s="34" t="s">
        <v>72</v>
      </c>
      <c r="C20" s="35" t="s">
        <v>1</v>
      </c>
      <c r="D20" s="33"/>
      <c r="E20" s="61"/>
      <c r="F20" s="63">
        <f>SUM(F21:F22)+F25</f>
        <v>0</v>
      </c>
      <c r="G20" s="63">
        <f>SUM(G21:G22)+G25</f>
        <v>0</v>
      </c>
      <c r="H20" s="23"/>
      <c r="I20" s="20"/>
      <c r="J20" s="15"/>
      <c r="K20" s="22"/>
      <c r="L20" s="22"/>
    </row>
    <row r="21" spans="1:12" ht="15.75">
      <c r="A21" s="22"/>
      <c r="B21" s="34" t="s">
        <v>61</v>
      </c>
      <c r="C21" s="35" t="s">
        <v>1</v>
      </c>
      <c r="D21" s="33"/>
      <c r="E21" s="61"/>
      <c r="F21" s="134"/>
      <c r="G21" s="63"/>
      <c r="H21" s="23"/>
      <c r="I21" s="20"/>
      <c r="J21" s="15"/>
      <c r="K21" s="22"/>
      <c r="L21" s="22"/>
    </row>
    <row r="22" spans="1:12" ht="15.75">
      <c r="A22" s="22"/>
      <c r="B22" s="34" t="s">
        <v>62</v>
      </c>
      <c r="C22" s="35" t="s">
        <v>1</v>
      </c>
      <c r="D22" s="33"/>
      <c r="E22" s="61"/>
      <c r="F22" s="134"/>
      <c r="G22" s="63"/>
      <c r="H22" s="23"/>
      <c r="I22" s="20"/>
      <c r="J22" s="15"/>
      <c r="K22" s="22"/>
      <c r="L22" s="22"/>
    </row>
    <row r="23" spans="1:12" ht="30">
      <c r="A23" s="22"/>
      <c r="B23" s="38" t="s">
        <v>13</v>
      </c>
      <c r="C23" s="35" t="s">
        <v>1</v>
      </c>
      <c r="D23" s="33"/>
      <c r="E23" s="61"/>
      <c r="F23" s="134"/>
      <c r="G23" s="63"/>
      <c r="H23" s="23"/>
      <c r="I23" s="20"/>
      <c r="J23" s="15"/>
      <c r="K23" s="22"/>
      <c r="L23" s="22"/>
    </row>
    <row r="24" spans="1:12" ht="30">
      <c r="A24" s="22"/>
      <c r="B24" s="38" t="s">
        <v>14</v>
      </c>
      <c r="C24" s="35" t="s">
        <v>1</v>
      </c>
      <c r="D24" s="33"/>
      <c r="E24" s="61"/>
      <c r="F24" s="134"/>
      <c r="G24" s="63"/>
      <c r="H24" s="23"/>
      <c r="I24" s="20"/>
      <c r="J24" s="15"/>
      <c r="K24" s="22"/>
      <c r="L24" s="22"/>
    </row>
    <row r="25" spans="1:12" ht="15.75" customHeight="1">
      <c r="A25" s="22"/>
      <c r="B25" s="77" t="s">
        <v>63</v>
      </c>
      <c r="C25" s="81" t="s">
        <v>1</v>
      </c>
      <c r="D25" s="33"/>
      <c r="E25" s="61"/>
      <c r="F25" s="134"/>
      <c r="G25" s="63"/>
      <c r="H25" s="23"/>
      <c r="I25" s="20"/>
      <c r="J25" s="15"/>
      <c r="K25" s="22"/>
      <c r="L25" s="22"/>
    </row>
    <row r="26" spans="1:12" s="32" customFormat="1" ht="15" customHeight="1">
      <c r="B26" s="40"/>
      <c r="C26" s="45"/>
      <c r="D26" s="40"/>
      <c r="E26" s="64"/>
      <c r="F26" s="64"/>
      <c r="G26" s="64"/>
    </row>
    <row r="27" spans="1:12" ht="27.95" customHeight="1">
      <c r="A27" s="22"/>
      <c r="B27" s="53" t="s">
        <v>57</v>
      </c>
      <c r="C27" s="87"/>
      <c r="D27" s="54"/>
      <c r="E27" s="60" t="s">
        <v>6</v>
      </c>
      <c r="F27" s="60" t="s">
        <v>10</v>
      </c>
      <c r="G27" s="60" t="s">
        <v>7</v>
      </c>
      <c r="H27" s="23"/>
      <c r="I27" s="20"/>
      <c r="J27" s="17"/>
      <c r="K27" s="23"/>
      <c r="L27" s="22"/>
    </row>
    <row r="28" spans="1:12" ht="15.75">
      <c r="A28" s="22"/>
      <c r="B28" s="34" t="s">
        <v>59</v>
      </c>
      <c r="C28" s="88"/>
      <c r="D28" s="33"/>
      <c r="E28" s="61"/>
      <c r="F28" s="134"/>
      <c r="G28" s="143"/>
      <c r="H28" s="23"/>
      <c r="I28" s="20"/>
      <c r="J28" s="17"/>
      <c r="K28" s="23"/>
      <c r="L28" s="22"/>
    </row>
    <row r="29" spans="1:12" ht="45">
      <c r="A29" s="22"/>
      <c r="B29" s="42" t="s">
        <v>25</v>
      </c>
      <c r="C29" s="35" t="s">
        <v>1</v>
      </c>
      <c r="D29" s="33"/>
      <c r="E29" s="61"/>
      <c r="F29" s="134"/>
      <c r="G29" s="63"/>
      <c r="H29" s="23"/>
      <c r="I29" s="20"/>
      <c r="J29" s="17"/>
      <c r="K29" s="23"/>
      <c r="L29" s="22"/>
    </row>
    <row r="30" spans="1:12" ht="15.75">
      <c r="A30" s="22"/>
      <c r="B30" s="34" t="s">
        <v>15</v>
      </c>
      <c r="C30" s="35" t="s">
        <v>8</v>
      </c>
      <c r="D30" s="33"/>
      <c r="E30" s="61"/>
      <c r="F30" s="105"/>
      <c r="G30" s="106"/>
      <c r="H30" s="23"/>
      <c r="I30" s="20"/>
      <c r="J30" s="17"/>
      <c r="K30" s="23"/>
      <c r="L30" s="22"/>
    </row>
    <row r="31" spans="1:12" ht="15.75" customHeight="1">
      <c r="A31" s="22"/>
      <c r="B31" s="34" t="s">
        <v>16</v>
      </c>
      <c r="C31" s="35" t="s">
        <v>8</v>
      </c>
      <c r="D31" s="33"/>
      <c r="E31" s="63" t="s">
        <v>33</v>
      </c>
      <c r="F31" s="105"/>
      <c r="G31" s="106"/>
      <c r="H31" s="23"/>
      <c r="I31" s="20"/>
      <c r="J31" s="17"/>
      <c r="K31" s="23"/>
      <c r="L31" s="22"/>
    </row>
    <row r="32" spans="1:12" ht="15.75" customHeight="1">
      <c r="A32" s="22"/>
      <c r="B32" s="34" t="s">
        <v>60</v>
      </c>
      <c r="C32" s="35" t="s">
        <v>9</v>
      </c>
      <c r="D32" s="33"/>
      <c r="E32" s="61"/>
      <c r="F32" s="134"/>
      <c r="G32" s="63"/>
      <c r="H32" s="23"/>
      <c r="I32" s="20"/>
      <c r="J32" s="17"/>
      <c r="K32" s="23"/>
      <c r="L32" s="22"/>
    </row>
    <row r="33" spans="1:12" ht="16.5" customHeight="1">
      <c r="A33" s="22"/>
      <c r="B33" s="34" t="s">
        <v>22</v>
      </c>
      <c r="C33" s="35" t="s">
        <v>1</v>
      </c>
      <c r="D33" s="33"/>
      <c r="E33" s="61"/>
      <c r="F33" s="134"/>
      <c r="G33" s="63"/>
      <c r="H33" s="23"/>
      <c r="I33" s="20"/>
      <c r="J33" s="17"/>
      <c r="K33" s="23"/>
      <c r="L33" s="22"/>
    </row>
    <row r="34" spans="1:12" ht="16.5" customHeight="1">
      <c r="A34" s="22"/>
      <c r="B34" s="34" t="s">
        <v>2</v>
      </c>
      <c r="C34" s="88"/>
      <c r="D34" s="33"/>
      <c r="E34" s="61"/>
      <c r="F34" s="106" t="e">
        <f>F29/F33</f>
        <v>#DIV/0!</v>
      </c>
      <c r="G34" s="106" t="e">
        <f>G29/G33</f>
        <v>#DIV/0!</v>
      </c>
      <c r="H34" s="23"/>
      <c r="I34" s="20"/>
      <c r="J34" s="17"/>
      <c r="K34" s="23"/>
      <c r="L34" s="22"/>
    </row>
    <row r="35" spans="1:12" ht="16.5" customHeight="1">
      <c r="A35" s="22"/>
      <c r="B35" s="34" t="s">
        <v>23</v>
      </c>
      <c r="C35" s="88"/>
      <c r="D35" s="33"/>
      <c r="E35" s="61"/>
      <c r="F35" s="106" t="e">
        <f>(F38+F41)/F33</f>
        <v>#DIV/0!</v>
      </c>
      <c r="G35" s="106" t="e">
        <f>(G38+G41)/G33</f>
        <v>#DIV/0!</v>
      </c>
      <c r="H35" s="23"/>
      <c r="I35" s="20"/>
      <c r="J35" s="17"/>
      <c r="K35" s="23"/>
      <c r="L35" s="22"/>
    </row>
    <row r="36" spans="1:12" ht="15.75">
      <c r="A36" s="22"/>
      <c r="B36" s="34" t="s">
        <v>73</v>
      </c>
      <c r="C36" s="35" t="s">
        <v>1</v>
      </c>
      <c r="D36" s="33"/>
      <c r="E36" s="61"/>
      <c r="F36" s="63">
        <f>SUM(F37:F38)+F41</f>
        <v>0</v>
      </c>
      <c r="G36" s="63">
        <f>SUM(G37:G38)+G41</f>
        <v>0</v>
      </c>
      <c r="H36" s="23"/>
      <c r="I36" s="20"/>
      <c r="J36" s="17"/>
      <c r="K36" s="23"/>
      <c r="L36" s="22"/>
    </row>
    <row r="37" spans="1:12" ht="15.75">
      <c r="A37" s="22"/>
      <c r="B37" s="34" t="s">
        <v>61</v>
      </c>
      <c r="C37" s="35" t="s">
        <v>1</v>
      </c>
      <c r="D37" s="33"/>
      <c r="E37" s="61"/>
      <c r="F37" s="134"/>
      <c r="G37" s="63"/>
      <c r="H37" s="23"/>
      <c r="I37" s="21"/>
      <c r="J37" s="17"/>
      <c r="K37" s="23"/>
      <c r="L37" s="22"/>
    </row>
    <row r="38" spans="1:12" ht="15.75">
      <c r="A38" s="22"/>
      <c r="B38" s="34" t="s">
        <v>62</v>
      </c>
      <c r="C38" s="35" t="s">
        <v>1</v>
      </c>
      <c r="D38" s="33"/>
      <c r="E38" s="61"/>
      <c r="F38" s="134"/>
      <c r="G38" s="63"/>
      <c r="H38" s="23"/>
      <c r="I38" s="21"/>
      <c r="J38" s="17"/>
      <c r="K38" s="23"/>
      <c r="L38" s="22"/>
    </row>
    <row r="39" spans="1:12" s="23" customFormat="1" ht="33" customHeight="1">
      <c r="B39" s="38" t="s">
        <v>13</v>
      </c>
      <c r="C39" s="35" t="s">
        <v>1</v>
      </c>
      <c r="D39" s="33"/>
      <c r="E39" s="61"/>
      <c r="F39" s="134"/>
      <c r="G39" s="63"/>
    </row>
    <row r="40" spans="1:12" s="30" customFormat="1" ht="27.95" customHeight="1">
      <c r="A40" s="29"/>
      <c r="B40" s="38" t="s">
        <v>14</v>
      </c>
      <c r="C40" s="35" t="s">
        <v>1</v>
      </c>
      <c r="D40" s="33"/>
      <c r="E40" s="61"/>
      <c r="F40" s="134"/>
      <c r="G40" s="63"/>
      <c r="H40" s="31"/>
      <c r="I40" s="16"/>
      <c r="J40" s="17"/>
      <c r="K40" s="31"/>
      <c r="L40" s="29"/>
    </row>
    <row r="41" spans="1:12" ht="15.75" customHeight="1">
      <c r="A41" s="22"/>
      <c r="B41" s="77" t="s">
        <v>63</v>
      </c>
      <c r="C41" s="81" t="s">
        <v>1</v>
      </c>
      <c r="D41" s="33"/>
      <c r="E41" s="61"/>
      <c r="F41" s="134"/>
      <c r="G41" s="63"/>
      <c r="H41" s="23"/>
      <c r="I41" s="17"/>
      <c r="J41" s="17"/>
      <c r="K41" s="23"/>
      <c r="L41" s="22"/>
    </row>
    <row r="42" spans="1:12" ht="15.75" customHeight="1">
      <c r="A42" s="22"/>
      <c r="B42" s="40"/>
      <c r="C42" s="45"/>
      <c r="D42" s="40"/>
      <c r="E42" s="64"/>
      <c r="F42" s="64"/>
      <c r="G42" s="64"/>
      <c r="H42" s="23"/>
      <c r="I42" s="20"/>
      <c r="J42" s="15"/>
      <c r="K42" s="22"/>
      <c r="L42" s="22"/>
    </row>
    <row r="43" spans="1:12" ht="27.75" customHeight="1">
      <c r="A43" s="22"/>
      <c r="B43" s="53" t="s">
        <v>74</v>
      </c>
      <c r="C43" s="89"/>
      <c r="D43" s="55"/>
      <c r="E43" s="109" t="s">
        <v>6</v>
      </c>
      <c r="F43" s="109" t="s">
        <v>10</v>
      </c>
      <c r="G43" s="110" t="s">
        <v>97</v>
      </c>
      <c r="H43" s="110" t="s">
        <v>100</v>
      </c>
      <c r="I43" s="20"/>
      <c r="J43" s="15"/>
      <c r="K43" s="22"/>
      <c r="L43" s="22"/>
    </row>
    <row r="44" spans="1:12" ht="17.25" customHeight="1">
      <c r="A44" s="22"/>
      <c r="B44" s="34" t="s">
        <v>44</v>
      </c>
      <c r="C44" s="83"/>
      <c r="D44" s="36"/>
      <c r="E44" s="65"/>
      <c r="F44" s="63">
        <f>(F38+F22)*0.5</f>
        <v>0</v>
      </c>
      <c r="G44" s="63">
        <f>(G38+G22)*0.5</f>
        <v>0</v>
      </c>
      <c r="H44" s="63">
        <f>(G38+G22)*0.5</f>
        <v>0</v>
      </c>
      <c r="I44" s="20"/>
      <c r="J44" s="15"/>
      <c r="K44" s="22"/>
      <c r="L44" s="22"/>
    </row>
    <row r="45" spans="1:12" ht="16.5" customHeight="1">
      <c r="A45" s="22"/>
      <c r="B45" s="34" t="s">
        <v>86</v>
      </c>
      <c r="C45" s="35" t="s">
        <v>26</v>
      </c>
      <c r="D45" s="33"/>
      <c r="E45" s="137">
        <v>190</v>
      </c>
      <c r="F45" s="134"/>
      <c r="G45" s="63"/>
      <c r="H45" s="137">
        <v>190</v>
      </c>
      <c r="I45" s="20"/>
      <c r="J45" s="15"/>
      <c r="K45" s="22"/>
      <c r="L45" s="22"/>
    </row>
    <row r="46" spans="1:12" ht="17.25">
      <c r="A46" s="22"/>
      <c r="B46" s="34" t="s">
        <v>87</v>
      </c>
      <c r="C46" s="35" t="s">
        <v>26</v>
      </c>
      <c r="D46" s="33"/>
      <c r="E46" s="137"/>
      <c r="F46" s="134"/>
      <c r="G46" s="63"/>
      <c r="H46" s="137"/>
      <c r="I46" s="18"/>
      <c r="J46" s="18"/>
      <c r="K46" s="22"/>
      <c r="L46" s="22"/>
    </row>
    <row r="47" spans="1:12" ht="17.25">
      <c r="A47" s="22"/>
      <c r="B47" s="34" t="s">
        <v>88</v>
      </c>
      <c r="C47" s="35" t="s">
        <v>26</v>
      </c>
      <c r="D47" s="33"/>
      <c r="E47" s="63">
        <v>220</v>
      </c>
      <c r="F47" s="134"/>
      <c r="G47" s="63"/>
      <c r="H47" s="63">
        <v>220</v>
      </c>
      <c r="I47" s="19"/>
      <c r="J47" s="16"/>
      <c r="K47" s="22"/>
      <c r="L47" s="22"/>
    </row>
    <row r="48" spans="1:12" ht="62.25">
      <c r="A48" s="22"/>
      <c r="B48" s="42" t="s">
        <v>89</v>
      </c>
      <c r="C48" s="35" t="s">
        <v>26</v>
      </c>
      <c r="D48" s="33"/>
      <c r="E48" s="63">
        <f>F44/3000</f>
        <v>0</v>
      </c>
      <c r="F48" s="134"/>
      <c r="G48" s="63"/>
      <c r="H48" s="63">
        <f>G44/3000</f>
        <v>0</v>
      </c>
      <c r="I48" s="22"/>
      <c r="J48" s="22"/>
      <c r="K48" s="22"/>
      <c r="L48" s="22"/>
    </row>
    <row r="49" spans="1:12" ht="16.5" customHeight="1">
      <c r="A49" s="22"/>
      <c r="B49" s="17"/>
      <c r="C49" s="90"/>
      <c r="D49" s="17"/>
      <c r="E49" s="17"/>
      <c r="F49" s="17"/>
      <c r="G49" s="17"/>
      <c r="H49" s="17"/>
      <c r="I49" s="19"/>
      <c r="J49" s="22"/>
      <c r="K49" s="22"/>
      <c r="L49" s="22"/>
    </row>
    <row r="50" spans="1:12" ht="18">
      <c r="A50" s="22"/>
      <c r="B50" s="107" t="s">
        <v>85</v>
      </c>
      <c r="C50" s="90"/>
      <c r="D50" s="17"/>
      <c r="E50" s="17"/>
      <c r="F50" s="17"/>
      <c r="G50" s="17"/>
      <c r="H50" s="17"/>
      <c r="I50" s="19"/>
      <c r="J50" s="22"/>
      <c r="K50" s="22"/>
      <c r="L50" s="22"/>
    </row>
    <row r="51" spans="1:12" ht="18">
      <c r="A51" s="22"/>
      <c r="B51" s="107" t="s">
        <v>106</v>
      </c>
      <c r="C51" s="90"/>
      <c r="D51" s="17"/>
      <c r="E51" s="17"/>
      <c r="F51" s="17"/>
      <c r="G51" s="17"/>
      <c r="H51" s="17"/>
      <c r="I51" s="19"/>
      <c r="J51" s="22"/>
      <c r="K51" s="22"/>
      <c r="L51" s="22"/>
    </row>
    <row r="52" spans="1:12" ht="15.75">
      <c r="A52" s="22"/>
      <c r="B52" s="17"/>
      <c r="C52" s="90"/>
      <c r="D52" s="17"/>
      <c r="E52" s="17"/>
      <c r="F52" s="17"/>
      <c r="G52" s="17"/>
      <c r="H52" s="17"/>
      <c r="I52" s="19"/>
      <c r="J52" s="22"/>
      <c r="K52" s="22"/>
      <c r="L52" s="22"/>
    </row>
    <row r="53" spans="1:12" ht="15.75">
      <c r="A53" s="22"/>
      <c r="B53" s="17"/>
      <c r="C53" s="90"/>
      <c r="D53" s="17"/>
      <c r="E53" s="17"/>
      <c r="F53" s="17"/>
      <c r="G53" s="17"/>
      <c r="H53" s="17"/>
      <c r="I53" s="19"/>
      <c r="J53" s="22"/>
      <c r="K53" s="22"/>
      <c r="L53" s="22"/>
    </row>
    <row r="54" spans="1:12" ht="16.5" customHeight="1">
      <c r="A54" s="22"/>
      <c r="B54" s="17"/>
      <c r="C54" s="90"/>
      <c r="D54" s="17"/>
      <c r="E54" s="17"/>
      <c r="F54" s="17"/>
      <c r="G54" s="17"/>
      <c r="H54" s="17"/>
      <c r="I54" s="19"/>
      <c r="J54" s="22"/>
      <c r="K54" s="22"/>
      <c r="L54" s="22"/>
    </row>
    <row r="55" spans="1:12" ht="15.75">
      <c r="A55" s="22"/>
      <c r="B55" s="17"/>
      <c r="C55" s="90"/>
      <c r="D55" s="17"/>
      <c r="E55" s="17"/>
      <c r="F55" s="17"/>
      <c r="G55" s="17"/>
      <c r="H55" s="17"/>
      <c r="I55" s="19"/>
      <c r="J55" s="22"/>
      <c r="K55" s="22"/>
      <c r="L55" s="22"/>
    </row>
    <row r="56" spans="1:12" ht="15.75">
      <c r="A56" s="22"/>
      <c r="B56" s="17"/>
      <c r="C56" s="90"/>
      <c r="D56" s="17"/>
      <c r="E56" s="17"/>
      <c r="F56" s="17"/>
      <c r="G56" s="17"/>
      <c r="H56" s="17"/>
      <c r="I56" s="19"/>
      <c r="J56" s="22"/>
      <c r="K56" s="22"/>
      <c r="L56" s="22"/>
    </row>
    <row r="57" spans="1:12" ht="15.75">
      <c r="A57" s="22"/>
      <c r="B57" s="17"/>
      <c r="C57" s="90"/>
      <c r="D57" s="17"/>
      <c r="E57" s="17"/>
      <c r="F57" s="17"/>
      <c r="G57" s="17"/>
      <c r="H57" s="17"/>
      <c r="I57" s="19"/>
      <c r="J57" s="22"/>
      <c r="K57" s="22"/>
      <c r="L57" s="22"/>
    </row>
    <row r="58" spans="1:12" ht="15.75">
      <c r="A58" s="22"/>
      <c r="B58" s="17"/>
      <c r="C58" s="90"/>
      <c r="D58" s="17"/>
      <c r="E58" s="17"/>
      <c r="F58" s="17"/>
      <c r="G58" s="17"/>
      <c r="H58" s="17"/>
      <c r="I58" s="19"/>
      <c r="J58" s="22"/>
      <c r="K58" s="22"/>
      <c r="L58" s="22"/>
    </row>
    <row r="59" spans="1:12" ht="30.6" customHeight="1">
      <c r="A59" s="22"/>
      <c r="B59" s="17"/>
      <c r="C59" s="90"/>
      <c r="D59" s="17"/>
      <c r="E59" s="17"/>
      <c r="F59" s="17"/>
      <c r="G59" s="17"/>
      <c r="H59" s="17"/>
      <c r="I59" s="19"/>
      <c r="J59" s="22"/>
      <c r="K59" s="22"/>
      <c r="L59" s="22"/>
    </row>
    <row r="60" spans="1:12" ht="15.75">
      <c r="A60" s="22"/>
      <c r="B60" s="17"/>
      <c r="C60" s="90"/>
      <c r="D60" s="17"/>
      <c r="E60" s="17"/>
      <c r="F60" s="17"/>
      <c r="G60" s="17"/>
      <c r="H60" s="17"/>
      <c r="I60" s="19"/>
      <c r="J60" s="22"/>
      <c r="K60" s="22"/>
      <c r="L60" s="22"/>
    </row>
    <row r="61" spans="1:12" ht="15.75">
      <c r="A61" s="22"/>
      <c r="B61" s="17"/>
      <c r="C61" s="90"/>
      <c r="D61" s="17"/>
      <c r="E61" s="17"/>
      <c r="F61" s="17"/>
      <c r="G61" s="17"/>
      <c r="H61" s="17"/>
      <c r="I61" s="19"/>
      <c r="J61" s="22"/>
      <c r="K61" s="22"/>
      <c r="L61" s="22"/>
    </row>
    <row r="62" spans="1:12" ht="15.75">
      <c r="A62" s="22"/>
      <c r="B62" s="17"/>
      <c r="C62" s="90"/>
      <c r="D62" s="17"/>
      <c r="E62" s="17"/>
      <c r="F62" s="17"/>
      <c r="G62" s="17"/>
      <c r="H62" s="17"/>
      <c r="I62" s="19"/>
      <c r="J62" s="22"/>
      <c r="K62" s="22"/>
      <c r="L62" s="22"/>
    </row>
    <row r="63" spans="1:12" ht="15.75">
      <c r="A63" s="22"/>
      <c r="B63" s="17"/>
      <c r="C63" s="90"/>
      <c r="D63" s="17"/>
      <c r="E63" s="17"/>
      <c r="F63" s="17"/>
      <c r="G63" s="17"/>
      <c r="H63" s="17"/>
      <c r="I63" s="19"/>
      <c r="J63" s="22"/>
      <c r="K63" s="22"/>
      <c r="L63" s="22"/>
    </row>
    <row r="64" spans="1:12" ht="15.75" customHeight="1">
      <c r="A64" s="22"/>
      <c r="B64" s="17"/>
      <c r="C64" s="90"/>
      <c r="D64" s="17"/>
      <c r="E64" s="17"/>
      <c r="F64" s="17"/>
      <c r="G64" s="17"/>
      <c r="H64" s="17"/>
      <c r="I64" s="19"/>
      <c r="J64" s="22"/>
      <c r="K64" s="22"/>
      <c r="L64" s="22"/>
    </row>
    <row r="65" spans="1:12" ht="15.75" customHeight="1">
      <c r="A65" s="22"/>
      <c r="B65" s="17"/>
      <c r="C65" s="90"/>
      <c r="D65" s="17"/>
      <c r="E65" s="17"/>
      <c r="F65" s="17"/>
      <c r="G65" s="17"/>
      <c r="H65" s="17"/>
      <c r="I65" s="19"/>
      <c r="J65" s="22"/>
      <c r="K65" s="22"/>
      <c r="L65" s="22"/>
    </row>
    <row r="66" spans="1:12" ht="15.75" customHeight="1">
      <c r="A66" s="22"/>
      <c r="B66" s="17"/>
      <c r="C66" s="90"/>
      <c r="D66" s="17"/>
      <c r="E66" s="17"/>
      <c r="F66" s="17"/>
      <c r="G66" s="17"/>
      <c r="H66" s="17"/>
      <c r="I66" s="19"/>
      <c r="J66" s="22"/>
      <c r="K66" s="22"/>
      <c r="L66" s="22"/>
    </row>
    <row r="67" spans="1:12" ht="15.75" customHeight="1">
      <c r="A67" s="22"/>
      <c r="B67" s="17"/>
      <c r="C67" s="90"/>
      <c r="D67" s="17"/>
      <c r="E67" s="17"/>
      <c r="F67" s="17"/>
      <c r="G67" s="17"/>
      <c r="H67" s="17"/>
      <c r="I67" s="19"/>
      <c r="J67" s="22"/>
      <c r="K67" s="22"/>
      <c r="L67" s="22"/>
    </row>
    <row r="68" spans="1:12" ht="15.75">
      <c r="A68" s="22"/>
      <c r="B68" s="17"/>
      <c r="C68" s="90"/>
      <c r="D68" s="17"/>
      <c r="E68" s="17"/>
      <c r="F68" s="17"/>
      <c r="G68" s="17"/>
      <c r="H68" s="17"/>
      <c r="I68" s="19"/>
      <c r="J68" s="22"/>
      <c r="K68" s="22"/>
      <c r="L68" s="22"/>
    </row>
    <row r="69" spans="1:12" ht="15.75" customHeight="1">
      <c r="A69" s="22"/>
      <c r="B69" s="17"/>
      <c r="C69" s="90"/>
      <c r="D69" s="17"/>
      <c r="E69" s="17"/>
      <c r="F69" s="17"/>
      <c r="G69" s="17"/>
      <c r="H69" s="17"/>
      <c r="I69" s="19"/>
      <c r="J69" s="22"/>
      <c r="K69" s="22"/>
      <c r="L69" s="22"/>
    </row>
    <row r="70" spans="1:12" ht="15.75">
      <c r="A70" s="22"/>
      <c r="B70" s="17"/>
      <c r="C70" s="90"/>
      <c r="D70" s="17"/>
      <c r="E70" s="17"/>
      <c r="F70" s="17"/>
      <c r="G70" s="17"/>
      <c r="H70" s="17"/>
      <c r="I70" s="19"/>
      <c r="J70" s="22"/>
      <c r="K70" s="22"/>
      <c r="L70" s="22"/>
    </row>
    <row r="71" spans="1:12" ht="15.75">
      <c r="A71" s="22"/>
      <c r="B71" s="17"/>
      <c r="C71" s="90"/>
      <c r="D71" s="17"/>
      <c r="E71" s="17"/>
      <c r="F71" s="17"/>
      <c r="G71" s="17"/>
      <c r="H71" s="17"/>
      <c r="I71" s="20"/>
      <c r="J71" s="22"/>
      <c r="K71" s="22"/>
      <c r="L71" s="22"/>
    </row>
    <row r="72" spans="1:12" ht="15.75">
      <c r="A72" s="22"/>
      <c r="B72" s="17"/>
      <c r="C72" s="90"/>
      <c r="D72" s="17"/>
      <c r="E72" s="17"/>
      <c r="F72" s="17"/>
      <c r="G72" s="17"/>
      <c r="H72" s="17"/>
      <c r="I72" s="20"/>
      <c r="J72" s="22"/>
      <c r="K72" s="22"/>
      <c r="L72" s="22"/>
    </row>
    <row r="73" spans="1:12" ht="15.75" customHeight="1">
      <c r="A73" s="22"/>
      <c r="B73" s="17"/>
      <c r="C73" s="90"/>
      <c r="D73" s="17"/>
      <c r="E73" s="17"/>
      <c r="F73" s="17"/>
      <c r="G73" s="17"/>
      <c r="H73" s="17"/>
      <c r="I73" s="20"/>
      <c r="J73" s="22"/>
      <c r="K73" s="22"/>
      <c r="L73" s="22"/>
    </row>
    <row r="74" spans="1:12" ht="15.75" customHeight="1">
      <c r="A74" s="22"/>
      <c r="B74" s="17"/>
      <c r="C74" s="90"/>
      <c r="D74" s="17"/>
      <c r="E74" s="17"/>
      <c r="F74" s="17"/>
      <c r="G74" s="17"/>
      <c r="H74" s="17"/>
      <c r="I74" s="20"/>
      <c r="J74" s="22"/>
      <c r="K74" s="22"/>
      <c r="L74" s="22"/>
    </row>
    <row r="75" spans="1:12" ht="33.950000000000003" customHeight="1">
      <c r="A75" s="22"/>
      <c r="B75" s="17"/>
      <c r="C75" s="90"/>
      <c r="D75" s="17"/>
      <c r="E75" s="17"/>
      <c r="F75" s="17"/>
      <c r="G75" s="17"/>
      <c r="H75" s="17"/>
      <c r="I75" s="20"/>
      <c r="J75" s="22"/>
      <c r="K75" s="22"/>
      <c r="L75" s="22"/>
    </row>
    <row r="76" spans="1:12" ht="33.950000000000003" customHeight="1">
      <c r="A76" s="22"/>
      <c r="B76" s="17"/>
      <c r="C76" s="90"/>
      <c r="D76" s="17"/>
      <c r="E76" s="17"/>
      <c r="F76" s="17"/>
      <c r="G76" s="17"/>
      <c r="H76" s="17"/>
      <c r="I76" s="24"/>
      <c r="J76" s="22"/>
      <c r="K76" s="22"/>
      <c r="L76" s="22"/>
    </row>
    <row r="77" spans="1:12">
      <c r="A77" s="22"/>
      <c r="B77" s="22"/>
      <c r="C77" s="24"/>
      <c r="D77" s="22"/>
      <c r="E77" s="22"/>
      <c r="F77" s="22"/>
      <c r="G77" s="22"/>
      <c r="H77" s="23"/>
      <c r="I77" s="22"/>
      <c r="J77" s="22"/>
      <c r="K77" s="22"/>
      <c r="L77" s="22"/>
    </row>
    <row r="78" spans="1:12" ht="15.75">
      <c r="A78" s="22"/>
      <c r="B78" s="22"/>
      <c r="C78" s="24"/>
      <c r="D78" s="22"/>
      <c r="E78" s="22"/>
      <c r="F78" s="22"/>
      <c r="G78" s="22"/>
      <c r="H78" s="22"/>
      <c r="I78" s="19"/>
      <c r="J78" s="22"/>
      <c r="K78" s="22"/>
      <c r="L78" s="22"/>
    </row>
    <row r="79" spans="1:12" ht="15.75">
      <c r="A79" s="22"/>
      <c r="B79" s="22"/>
      <c r="C79" s="24"/>
      <c r="D79" s="22"/>
      <c r="E79" s="22"/>
      <c r="F79" s="22"/>
      <c r="G79" s="22"/>
      <c r="H79" s="22"/>
      <c r="I79" s="20"/>
      <c r="J79" s="22"/>
      <c r="K79" s="22"/>
      <c r="L79" s="22"/>
    </row>
    <row r="80" spans="1:12" ht="15.75">
      <c r="A80" s="22"/>
      <c r="B80" s="22"/>
      <c r="C80" s="24"/>
      <c r="D80" s="22"/>
      <c r="E80" s="22"/>
      <c r="F80" s="22"/>
      <c r="G80" s="22"/>
      <c r="H80" s="22"/>
      <c r="I80" s="20"/>
      <c r="J80" s="22"/>
      <c r="K80" s="22"/>
      <c r="L80" s="22"/>
    </row>
    <row r="81" spans="1:17" ht="34.5" customHeight="1">
      <c r="A81" s="22"/>
      <c r="B81" s="22"/>
      <c r="C81" s="24"/>
      <c r="D81" s="22"/>
      <c r="E81" s="22"/>
      <c r="F81" s="22"/>
      <c r="G81" s="22"/>
      <c r="H81" s="22"/>
      <c r="I81" s="20"/>
      <c r="J81" s="22"/>
      <c r="K81" s="22"/>
      <c r="L81" s="22"/>
    </row>
    <row r="82" spans="1:17" ht="36" customHeight="1">
      <c r="A82" s="22"/>
      <c r="B82" s="22"/>
      <c r="C82" s="24"/>
      <c r="D82" s="22"/>
      <c r="E82" s="22"/>
      <c r="F82" s="22"/>
      <c r="G82" s="22"/>
      <c r="H82" s="22"/>
      <c r="I82" s="20"/>
      <c r="J82" s="22"/>
      <c r="K82" s="22"/>
      <c r="L82" s="22"/>
    </row>
    <row r="83" spans="1:17">
      <c r="A83" s="22"/>
      <c r="B83" s="22"/>
      <c r="C83" s="24"/>
      <c r="D83" s="22"/>
      <c r="E83" s="22"/>
      <c r="F83" s="22"/>
      <c r="G83" s="22"/>
      <c r="H83" s="22"/>
      <c r="I83" s="22"/>
      <c r="J83" s="22"/>
      <c r="K83" s="22"/>
      <c r="L83" s="22"/>
    </row>
    <row r="84" spans="1:17">
      <c r="A84" s="22"/>
      <c r="B84" s="22"/>
      <c r="C84" s="24"/>
      <c r="D84" s="22"/>
      <c r="E84" s="22"/>
      <c r="F84" s="22"/>
      <c r="G84" s="22"/>
      <c r="H84" s="22"/>
      <c r="I84" s="22"/>
      <c r="J84" s="22"/>
      <c r="K84" s="22"/>
      <c r="L84" s="22"/>
    </row>
    <row r="85" spans="1:17">
      <c r="A85" s="22"/>
      <c r="B85" s="22"/>
      <c r="C85" s="24"/>
      <c r="D85" s="22"/>
      <c r="E85" s="22"/>
      <c r="F85" s="22"/>
      <c r="G85" s="22"/>
      <c r="H85" s="22"/>
      <c r="I85" s="22"/>
      <c r="J85" s="22"/>
      <c r="K85" s="22"/>
      <c r="L85" s="22"/>
    </row>
    <row r="89" spans="1:17">
      <c r="Q89" s="27"/>
    </row>
    <row r="90" spans="1:17">
      <c r="Q90" s="27"/>
    </row>
    <row r="96" spans="1:17">
      <c r="Q96" s="27"/>
    </row>
    <row r="102" spans="17:17">
      <c r="Q102" s="27"/>
    </row>
    <row r="108" spans="17:17">
      <c r="Q108" s="27"/>
    </row>
  </sheetData>
  <mergeCells count="8">
    <mergeCell ref="E45:E46"/>
    <mergeCell ref="B2:I2"/>
    <mergeCell ref="K2:L2"/>
    <mergeCell ref="K3:L3"/>
    <mergeCell ref="B4:I4"/>
    <mergeCell ref="B6:L6"/>
    <mergeCell ref="B8:H9"/>
    <mergeCell ref="H45:H4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7"/>
  <dimension ref="A1:Q95"/>
  <sheetViews>
    <sheetView tabSelected="1" zoomScaleNormal="100" workbookViewId="0">
      <selection activeCell="H108" sqref="H108"/>
    </sheetView>
  </sheetViews>
  <sheetFormatPr baseColWidth="10" defaultRowHeight="12.75"/>
  <cols>
    <col min="2" max="2" width="40.5703125" customWidth="1"/>
    <col min="3" max="3" width="7.5703125" style="85" customWidth="1"/>
    <col min="4" max="4" width="1.42578125" customWidth="1"/>
    <col min="5" max="5" width="11.7109375" customWidth="1"/>
    <col min="6" max="8" width="15.7109375" customWidth="1"/>
    <col min="9" max="9" width="4.85546875" customWidth="1"/>
    <col min="10" max="10" width="2.42578125" customWidth="1"/>
    <col min="11" max="11" width="12.5703125" customWidth="1"/>
    <col min="12" max="12" width="23.5703125" customWidth="1"/>
    <col min="14" max="14" width="35.85546875" customWidth="1"/>
    <col min="16" max="16" width="2" customWidth="1"/>
    <col min="18" max="18" width="1.7109375" customWidth="1"/>
    <col min="20" max="20" width="2.28515625" customWidth="1"/>
    <col min="24" max="24" width="20" customWidth="1"/>
    <col min="25" max="25" width="16.85546875" customWidth="1"/>
    <col min="26" max="26" width="6.42578125" customWidth="1"/>
    <col min="28" max="28" width="1.85546875" customWidth="1"/>
    <col min="30" max="30" width="2.28515625" customWidth="1"/>
  </cols>
  <sheetData>
    <row r="1" spans="1:12" ht="13.5" thickBot="1">
      <c r="A1" s="22"/>
    </row>
    <row r="2" spans="1:12" ht="39.75" customHeight="1" thickBot="1">
      <c r="A2" s="22"/>
      <c r="B2" s="120" t="s">
        <v>127</v>
      </c>
      <c r="C2" s="120"/>
      <c r="D2" s="120"/>
      <c r="E2" s="120"/>
      <c r="F2" s="121"/>
      <c r="G2" s="121"/>
      <c r="H2" s="121"/>
      <c r="I2" s="121"/>
      <c r="J2" s="1"/>
      <c r="K2" s="122"/>
      <c r="L2" s="123"/>
    </row>
    <row r="3" spans="1:12" ht="13.5" thickBot="1">
      <c r="A3" s="22"/>
      <c r="B3" s="2"/>
      <c r="C3" s="86"/>
      <c r="D3" s="2"/>
      <c r="E3" s="2"/>
      <c r="F3" s="3"/>
      <c r="G3" s="3"/>
      <c r="H3" s="2"/>
      <c r="I3" s="2"/>
      <c r="J3" s="4"/>
      <c r="K3" s="124" t="s">
        <v>0</v>
      </c>
      <c r="L3" s="124"/>
    </row>
    <row r="4" spans="1:12" ht="15.75" thickBot="1">
      <c r="A4" s="22"/>
      <c r="B4" s="125" t="s">
        <v>34</v>
      </c>
      <c r="C4" s="126"/>
      <c r="D4" s="126"/>
      <c r="E4" s="126"/>
      <c r="F4" s="126"/>
      <c r="G4" s="126"/>
      <c r="H4" s="126"/>
      <c r="I4" s="127"/>
      <c r="J4" s="5"/>
      <c r="K4" s="6"/>
      <c r="L4" s="6"/>
    </row>
    <row r="5" spans="1:12" ht="13.5" thickBot="1">
      <c r="A5" s="22"/>
      <c r="B5" s="7"/>
      <c r="C5" s="7"/>
      <c r="D5" s="7"/>
      <c r="E5" s="7"/>
      <c r="F5" s="7"/>
      <c r="G5" s="7"/>
      <c r="H5" s="7"/>
      <c r="I5" s="7"/>
      <c r="J5" s="8"/>
      <c r="K5" s="6"/>
      <c r="L5" s="6"/>
    </row>
    <row r="6" spans="1:12" ht="39.75" thickBot="1">
      <c r="A6" s="22"/>
      <c r="B6" s="128" t="s">
        <v>75</v>
      </c>
      <c r="C6" s="129"/>
      <c r="D6" s="129"/>
      <c r="E6" s="129"/>
      <c r="F6" s="129"/>
      <c r="G6" s="129"/>
      <c r="H6" s="129"/>
      <c r="I6" s="129"/>
      <c r="J6" s="129"/>
      <c r="K6" s="129"/>
      <c r="L6" s="130"/>
    </row>
    <row r="7" spans="1:12" ht="17.25">
      <c r="A7" s="22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30" customHeight="1">
      <c r="A8" s="22"/>
      <c r="B8" s="119" t="s">
        <v>77</v>
      </c>
      <c r="C8" s="119"/>
      <c r="D8" s="119"/>
      <c r="E8" s="119"/>
      <c r="F8" s="119"/>
      <c r="G8" s="119"/>
      <c r="H8" s="119"/>
      <c r="I8" s="26"/>
      <c r="J8" s="9"/>
      <c r="K8" s="9"/>
      <c r="L8" s="9"/>
    </row>
    <row r="9" spans="1:12" ht="17.25">
      <c r="A9" s="22"/>
      <c r="B9" s="119"/>
      <c r="C9" s="119"/>
      <c r="D9" s="119"/>
      <c r="E9" s="119"/>
      <c r="F9" s="119"/>
      <c r="G9" s="119"/>
      <c r="H9" s="119"/>
      <c r="I9" s="26"/>
      <c r="J9" s="9"/>
      <c r="K9" s="9"/>
      <c r="L9" s="9"/>
    </row>
    <row r="10" spans="1:12" ht="7.5" customHeight="1">
      <c r="A10" s="22"/>
      <c r="B10" s="28"/>
      <c r="C10" s="24"/>
      <c r="D10" s="22"/>
      <c r="E10" s="10"/>
      <c r="F10" s="10"/>
      <c r="G10" s="9"/>
      <c r="H10" s="9"/>
      <c r="I10" s="20"/>
      <c r="J10" s="15"/>
      <c r="K10" s="22"/>
      <c r="L10" s="22"/>
    </row>
    <row r="11" spans="1:12" ht="27.95" customHeight="1">
      <c r="A11" s="22"/>
      <c r="B11" s="56" t="s">
        <v>76</v>
      </c>
      <c r="C11" s="87"/>
      <c r="D11" s="54"/>
      <c r="E11" s="66" t="s">
        <v>6</v>
      </c>
      <c r="F11" s="66" t="s">
        <v>10</v>
      </c>
      <c r="G11" s="66" t="s">
        <v>7</v>
      </c>
      <c r="H11" s="23"/>
      <c r="I11" s="20"/>
      <c r="J11" s="15"/>
      <c r="K11" s="22"/>
      <c r="L11" s="22"/>
    </row>
    <row r="12" spans="1:12" ht="15.75" customHeight="1">
      <c r="A12" s="22"/>
      <c r="B12" s="34" t="s">
        <v>59</v>
      </c>
      <c r="C12" s="88"/>
      <c r="D12" s="33"/>
      <c r="E12" s="61"/>
      <c r="F12" s="134"/>
      <c r="G12" s="138"/>
      <c r="H12" s="23"/>
      <c r="I12" s="20"/>
      <c r="J12" s="15"/>
      <c r="K12" s="22"/>
      <c r="L12" s="22"/>
    </row>
    <row r="13" spans="1:12" ht="45">
      <c r="A13" s="22"/>
      <c r="B13" s="42" t="s">
        <v>25</v>
      </c>
      <c r="C13" s="35" t="s">
        <v>1</v>
      </c>
      <c r="D13" s="33"/>
      <c r="E13" s="61"/>
      <c r="F13" s="134"/>
      <c r="G13" s="63"/>
      <c r="H13" s="23"/>
      <c r="I13" s="20"/>
      <c r="J13" s="15"/>
      <c r="K13" s="22"/>
      <c r="L13" s="22"/>
    </row>
    <row r="14" spans="1:12" ht="15.75">
      <c r="A14" s="22"/>
      <c r="B14" s="34" t="s">
        <v>15</v>
      </c>
      <c r="C14" s="35" t="s">
        <v>8</v>
      </c>
      <c r="D14" s="33"/>
      <c r="E14" s="61"/>
      <c r="F14" s="105"/>
      <c r="G14" s="106"/>
      <c r="H14" s="23"/>
      <c r="I14" s="20"/>
      <c r="J14" s="15"/>
      <c r="K14" s="22"/>
      <c r="L14" s="22"/>
    </row>
    <row r="15" spans="1:12" ht="15.75">
      <c r="A15" s="22"/>
      <c r="B15" s="34" t="s">
        <v>16</v>
      </c>
      <c r="C15" s="35" t="s">
        <v>8</v>
      </c>
      <c r="D15" s="33"/>
      <c r="E15" s="63" t="s">
        <v>32</v>
      </c>
      <c r="F15" s="105"/>
      <c r="G15" s="106"/>
      <c r="H15" s="23"/>
      <c r="I15" s="20"/>
      <c r="J15" s="15"/>
      <c r="K15" s="22"/>
      <c r="L15" s="22"/>
    </row>
    <row r="16" spans="1:12" ht="15.75">
      <c r="A16" s="22"/>
      <c r="B16" s="34" t="s">
        <v>60</v>
      </c>
      <c r="C16" s="35" t="s">
        <v>9</v>
      </c>
      <c r="D16" s="33"/>
      <c r="E16" s="61"/>
      <c r="F16" s="134"/>
      <c r="G16" s="63"/>
      <c r="H16" s="23"/>
      <c r="I16" s="20"/>
      <c r="J16" s="15"/>
      <c r="K16" s="22"/>
      <c r="L16" s="22"/>
    </row>
    <row r="17" spans="1:12" ht="15.75">
      <c r="A17" s="22"/>
      <c r="B17" s="34" t="s">
        <v>22</v>
      </c>
      <c r="C17" s="35" t="s">
        <v>1</v>
      </c>
      <c r="D17" s="33"/>
      <c r="E17" s="61"/>
      <c r="F17" s="134"/>
      <c r="G17" s="63"/>
      <c r="H17" s="23"/>
      <c r="I17" s="20"/>
      <c r="J17" s="15"/>
      <c r="K17" s="22"/>
      <c r="L17" s="22"/>
    </row>
    <row r="18" spans="1:12" ht="15.75">
      <c r="A18" s="22"/>
      <c r="B18" s="34" t="s">
        <v>2</v>
      </c>
      <c r="C18" s="88"/>
      <c r="D18" s="33"/>
      <c r="E18" s="61"/>
      <c r="F18" s="106" t="e">
        <f>F13/F17</f>
        <v>#DIV/0!</v>
      </c>
      <c r="G18" s="106" t="e">
        <f>G13/G17</f>
        <v>#DIV/0!</v>
      </c>
      <c r="H18" s="23"/>
      <c r="I18" s="20"/>
      <c r="J18" s="15"/>
      <c r="K18" s="22"/>
      <c r="L18" s="22"/>
    </row>
    <row r="19" spans="1:12" ht="15.75">
      <c r="A19" s="22"/>
      <c r="B19" s="34" t="s">
        <v>23</v>
      </c>
      <c r="C19" s="88"/>
      <c r="D19" s="33"/>
      <c r="E19" s="61"/>
      <c r="F19" s="106" t="e">
        <f>(F22+F23)/F17</f>
        <v>#DIV/0!</v>
      </c>
      <c r="G19" s="106" t="e">
        <f>(G22+G23)/G17</f>
        <v>#DIV/0!</v>
      </c>
      <c r="H19" s="23"/>
      <c r="I19" s="20"/>
      <c r="J19" s="15"/>
      <c r="K19" s="22"/>
      <c r="L19" s="22"/>
    </row>
    <row r="20" spans="1:12" ht="15.75">
      <c r="A20" s="22"/>
      <c r="B20" s="34" t="s">
        <v>66</v>
      </c>
      <c r="C20" s="35" t="s">
        <v>1</v>
      </c>
      <c r="D20" s="33"/>
      <c r="E20" s="61"/>
      <c r="F20" s="63">
        <f>SUM(F21:F23)</f>
        <v>0</v>
      </c>
      <c r="G20" s="63">
        <f>SUM(G21:G23)</f>
        <v>0</v>
      </c>
      <c r="H20" s="23"/>
      <c r="I20" s="20"/>
      <c r="J20" s="15"/>
      <c r="K20" s="22"/>
      <c r="L20" s="22"/>
    </row>
    <row r="21" spans="1:12" ht="15.75">
      <c r="A21" s="22"/>
      <c r="B21" s="34" t="s">
        <v>67</v>
      </c>
      <c r="C21" s="35" t="s">
        <v>1</v>
      </c>
      <c r="D21" s="33"/>
      <c r="E21" s="61"/>
      <c r="F21" s="134"/>
      <c r="G21" s="63"/>
      <c r="H21" s="23"/>
      <c r="I21" s="20"/>
      <c r="J21" s="15"/>
      <c r="K21" s="22"/>
      <c r="L21" s="22"/>
    </row>
    <row r="22" spans="1:12" ht="15.75">
      <c r="A22" s="22"/>
      <c r="B22" s="34" t="s">
        <v>68</v>
      </c>
      <c r="C22" s="35" t="s">
        <v>1</v>
      </c>
      <c r="D22" s="33"/>
      <c r="E22" s="61"/>
      <c r="F22" s="134"/>
      <c r="G22" s="63"/>
      <c r="H22" s="23"/>
      <c r="I22" s="20"/>
      <c r="J22" s="15"/>
      <c r="K22" s="22"/>
      <c r="L22" s="22"/>
    </row>
    <row r="23" spans="1:12" ht="15.75" customHeight="1">
      <c r="A23" s="22"/>
      <c r="B23" s="77" t="s">
        <v>63</v>
      </c>
      <c r="C23" s="81" t="s">
        <v>1</v>
      </c>
      <c r="D23" s="33"/>
      <c r="E23" s="61"/>
      <c r="F23" s="134"/>
      <c r="G23" s="63"/>
      <c r="H23" s="23"/>
      <c r="I23" s="20"/>
      <c r="J23" s="15"/>
      <c r="K23" s="22"/>
      <c r="L23" s="22"/>
    </row>
    <row r="24" spans="1:12" ht="15.75" customHeight="1">
      <c r="A24" s="22"/>
      <c r="B24" s="33"/>
      <c r="C24" s="88"/>
      <c r="D24" s="33"/>
      <c r="E24" s="61"/>
      <c r="F24" s="61"/>
      <c r="G24" s="61"/>
      <c r="H24" s="22"/>
      <c r="I24" s="20"/>
      <c r="J24" s="15"/>
      <c r="K24" s="22"/>
      <c r="L24" s="22"/>
    </row>
    <row r="25" spans="1:12" ht="27.95" customHeight="1">
      <c r="A25" s="22"/>
      <c r="B25" s="56" t="s">
        <v>78</v>
      </c>
      <c r="C25" s="87"/>
      <c r="D25" s="54"/>
      <c r="E25" s="66" t="s">
        <v>6</v>
      </c>
      <c r="F25" s="66" t="s">
        <v>10</v>
      </c>
      <c r="G25" s="66" t="s">
        <v>7</v>
      </c>
      <c r="H25" s="17"/>
      <c r="I25" s="20"/>
      <c r="J25" s="15"/>
      <c r="K25" s="22"/>
      <c r="L25" s="22"/>
    </row>
    <row r="26" spans="1:12" ht="15.75" customHeight="1">
      <c r="A26" s="22"/>
      <c r="B26" s="34" t="s">
        <v>59</v>
      </c>
      <c r="C26" s="88"/>
      <c r="D26" s="33"/>
      <c r="E26" s="61"/>
      <c r="F26" s="134"/>
      <c r="G26" s="138"/>
      <c r="H26" s="17"/>
      <c r="I26" s="20"/>
      <c r="J26" s="15"/>
      <c r="K26" s="22"/>
      <c r="L26" s="22"/>
    </row>
    <row r="27" spans="1:12" ht="45">
      <c r="A27" s="22"/>
      <c r="B27" s="42" t="s">
        <v>25</v>
      </c>
      <c r="C27" s="35" t="s">
        <v>1</v>
      </c>
      <c r="D27" s="33"/>
      <c r="E27" s="61"/>
      <c r="F27" s="134"/>
      <c r="G27" s="63"/>
      <c r="H27" s="17"/>
      <c r="I27" s="20"/>
      <c r="J27" s="15"/>
      <c r="K27" s="22"/>
      <c r="L27" s="22"/>
    </row>
    <row r="28" spans="1:12" ht="15.75" customHeight="1">
      <c r="A28" s="22"/>
      <c r="B28" s="34" t="s">
        <v>15</v>
      </c>
      <c r="C28" s="35" t="s">
        <v>8</v>
      </c>
      <c r="D28" s="33"/>
      <c r="E28" s="61"/>
      <c r="F28" s="105"/>
      <c r="G28" s="106"/>
      <c r="H28" s="17"/>
      <c r="I28" s="20"/>
      <c r="J28" s="15"/>
      <c r="K28" s="22"/>
      <c r="L28" s="22"/>
    </row>
    <row r="29" spans="1:12" ht="15.75" customHeight="1">
      <c r="A29" s="22"/>
      <c r="B29" s="34" t="s">
        <v>16</v>
      </c>
      <c r="C29" s="35" t="s">
        <v>8</v>
      </c>
      <c r="D29" s="33"/>
      <c r="E29" s="63" t="s">
        <v>32</v>
      </c>
      <c r="F29" s="105"/>
      <c r="G29" s="106"/>
      <c r="H29" s="17"/>
      <c r="I29" s="20"/>
      <c r="J29" s="15"/>
      <c r="K29" s="22"/>
      <c r="L29" s="22"/>
    </row>
    <row r="30" spans="1:12" ht="16.5" customHeight="1">
      <c r="A30" s="22"/>
      <c r="B30" s="34" t="s">
        <v>60</v>
      </c>
      <c r="C30" s="35" t="s">
        <v>9</v>
      </c>
      <c r="D30" s="33"/>
      <c r="E30" s="61"/>
      <c r="F30" s="134"/>
      <c r="G30" s="63"/>
      <c r="H30" s="17"/>
      <c r="I30" s="20"/>
      <c r="J30" s="15"/>
      <c r="K30" s="22"/>
      <c r="L30" s="22"/>
    </row>
    <row r="31" spans="1:12" ht="15.75">
      <c r="A31" s="22"/>
      <c r="B31" s="34" t="s">
        <v>22</v>
      </c>
      <c r="C31" s="35" t="s">
        <v>1</v>
      </c>
      <c r="D31" s="33"/>
      <c r="E31" s="61"/>
      <c r="F31" s="134"/>
      <c r="G31" s="63"/>
      <c r="H31" s="17"/>
      <c r="I31" s="18"/>
      <c r="J31" s="18"/>
      <c r="K31" s="22"/>
      <c r="L31" s="22"/>
    </row>
    <row r="32" spans="1:12" ht="15.75">
      <c r="A32" s="22"/>
      <c r="B32" s="34" t="s">
        <v>2</v>
      </c>
      <c r="C32" s="61"/>
      <c r="D32" s="33"/>
      <c r="E32" s="61"/>
      <c r="F32" s="106" t="e">
        <f>F27/F31</f>
        <v>#DIV/0!</v>
      </c>
      <c r="G32" s="106" t="e">
        <f>G27/G31</f>
        <v>#DIV/0!</v>
      </c>
      <c r="H32" s="17"/>
      <c r="I32" s="18"/>
      <c r="J32" s="18"/>
      <c r="K32" s="22"/>
      <c r="L32" s="22"/>
    </row>
    <row r="33" spans="1:12" ht="15.75">
      <c r="A33" s="22"/>
      <c r="B33" s="34" t="s">
        <v>23</v>
      </c>
      <c r="C33" s="88"/>
      <c r="D33" s="33"/>
      <c r="E33" s="61"/>
      <c r="F33" s="106" t="e">
        <f>(F36+F37)/F31</f>
        <v>#DIV/0!</v>
      </c>
      <c r="G33" s="106" t="e">
        <f>(G36+G37)/G31</f>
        <v>#DIV/0!</v>
      </c>
      <c r="H33" s="17"/>
      <c r="I33" s="19"/>
      <c r="J33" s="16"/>
      <c r="K33" s="22"/>
      <c r="L33" s="22"/>
    </row>
    <row r="34" spans="1:12" ht="15.75">
      <c r="A34" s="22"/>
      <c r="B34" s="34" t="s">
        <v>69</v>
      </c>
      <c r="C34" s="35" t="s">
        <v>1</v>
      </c>
      <c r="D34" s="33"/>
      <c r="E34" s="61"/>
      <c r="F34" s="63">
        <f>SUM(F35:F37)</f>
        <v>0</v>
      </c>
      <c r="G34" s="63">
        <f>SUM(G35:G37)</f>
        <v>0</v>
      </c>
      <c r="H34" s="17"/>
      <c r="I34" s="22"/>
      <c r="J34" s="22"/>
      <c r="K34" s="22"/>
      <c r="L34" s="22"/>
    </row>
    <row r="35" spans="1:12" ht="16.5" customHeight="1">
      <c r="A35" s="22"/>
      <c r="B35" s="34" t="s">
        <v>67</v>
      </c>
      <c r="C35" s="35" t="s">
        <v>1</v>
      </c>
      <c r="D35" s="33"/>
      <c r="E35" s="61"/>
      <c r="F35" s="134"/>
      <c r="G35" s="63"/>
      <c r="H35" s="17"/>
      <c r="I35" s="19"/>
      <c r="J35" s="22"/>
      <c r="K35" s="22"/>
      <c r="L35" s="22"/>
    </row>
    <row r="36" spans="1:12" ht="15.75">
      <c r="A36" s="22"/>
      <c r="B36" s="34" t="s">
        <v>68</v>
      </c>
      <c r="C36" s="35" t="s">
        <v>1</v>
      </c>
      <c r="D36" s="33"/>
      <c r="E36" s="61"/>
      <c r="F36" s="134"/>
      <c r="G36" s="63"/>
      <c r="H36" s="17"/>
      <c r="I36" s="19"/>
      <c r="J36" s="22"/>
      <c r="K36" s="22"/>
      <c r="L36" s="22"/>
    </row>
    <row r="37" spans="1:12" ht="15.75">
      <c r="A37" s="22"/>
      <c r="B37" s="77" t="s">
        <v>63</v>
      </c>
      <c r="C37" s="81" t="s">
        <v>1</v>
      </c>
      <c r="D37" s="33"/>
      <c r="E37" s="61"/>
      <c r="F37" s="134"/>
      <c r="G37" s="63"/>
      <c r="H37" s="17"/>
      <c r="I37" s="19"/>
      <c r="J37" s="22"/>
      <c r="K37" s="22"/>
      <c r="L37" s="22"/>
    </row>
    <row r="38" spans="1:12" ht="15.75">
      <c r="A38" s="22"/>
      <c r="B38" s="17"/>
      <c r="C38" s="90"/>
      <c r="D38" s="17"/>
      <c r="E38" s="67"/>
      <c r="F38" s="67"/>
      <c r="G38" s="67"/>
      <c r="H38" s="17"/>
      <c r="I38" s="19"/>
      <c r="J38" s="22"/>
      <c r="K38" s="22"/>
      <c r="L38" s="22"/>
    </row>
    <row r="39" spans="1:12" ht="27.95" customHeight="1">
      <c r="A39" s="22"/>
      <c r="B39" s="56" t="s">
        <v>51</v>
      </c>
      <c r="C39" s="89"/>
      <c r="D39" s="55"/>
      <c r="E39" s="111" t="s">
        <v>6</v>
      </c>
      <c r="F39" s="111" t="s">
        <v>10</v>
      </c>
      <c r="G39" s="112" t="s">
        <v>98</v>
      </c>
      <c r="H39" s="112" t="s">
        <v>99</v>
      </c>
      <c r="I39" s="19"/>
      <c r="J39" s="22"/>
      <c r="K39" s="22"/>
      <c r="L39" s="22"/>
    </row>
    <row r="40" spans="1:12" ht="15.75">
      <c r="A40" s="22"/>
      <c r="B40" s="34" t="s">
        <v>43</v>
      </c>
      <c r="C40" s="83"/>
      <c r="D40" s="36"/>
      <c r="E40" s="67"/>
      <c r="F40" s="63">
        <f>(F36+F22)*0.75</f>
        <v>0</v>
      </c>
      <c r="G40" s="63">
        <f>(G36+G22)*0.75</f>
        <v>0</v>
      </c>
      <c r="H40" s="63">
        <f>(F36+F22)*0.75</f>
        <v>0</v>
      </c>
      <c r="I40" s="19"/>
      <c r="J40" s="22"/>
      <c r="K40" s="22"/>
      <c r="L40" s="22"/>
    </row>
    <row r="41" spans="1:12" ht="16.5" customHeight="1">
      <c r="A41" s="22"/>
      <c r="B41" s="34" t="s">
        <v>109</v>
      </c>
      <c r="C41" s="35" t="s">
        <v>26</v>
      </c>
      <c r="D41" s="33"/>
      <c r="E41" s="140">
        <f>F40/200</f>
        <v>0</v>
      </c>
      <c r="F41" s="134"/>
      <c r="G41" s="139"/>
      <c r="H41" s="108">
        <f>G40/200</f>
        <v>0</v>
      </c>
      <c r="I41" s="19"/>
      <c r="J41" s="22"/>
      <c r="K41" s="22"/>
      <c r="L41" s="22"/>
    </row>
    <row r="42" spans="1:12" ht="17.25">
      <c r="A42" s="22"/>
      <c r="B42" s="34" t="s">
        <v>110</v>
      </c>
      <c r="C42" s="35" t="s">
        <v>26</v>
      </c>
      <c r="D42" s="33"/>
      <c r="E42" s="141"/>
      <c r="F42" s="134"/>
      <c r="G42" s="63"/>
      <c r="H42" s="118"/>
      <c r="I42" s="19"/>
      <c r="J42" s="22"/>
      <c r="K42" s="22"/>
      <c r="L42" s="22"/>
    </row>
    <row r="43" spans="1:12" ht="15.75">
      <c r="A43" s="22"/>
      <c r="B43" s="34" t="s">
        <v>108</v>
      </c>
      <c r="C43" s="35" t="s">
        <v>26</v>
      </c>
      <c r="D43" s="33"/>
      <c r="E43" s="63">
        <v>130</v>
      </c>
      <c r="F43" s="134"/>
      <c r="G43" s="63"/>
      <c r="H43" s="63">
        <v>130</v>
      </c>
      <c r="I43" s="19"/>
      <c r="J43" s="22"/>
      <c r="K43" s="22"/>
      <c r="L43" s="22"/>
    </row>
    <row r="44" spans="1:12" ht="45">
      <c r="A44" s="22"/>
      <c r="B44" s="42" t="s">
        <v>107</v>
      </c>
      <c r="C44" s="35" t="s">
        <v>26</v>
      </c>
      <c r="D44" s="33"/>
      <c r="E44" s="63">
        <f>F40/3000</f>
        <v>0</v>
      </c>
      <c r="F44" s="134"/>
      <c r="G44" s="63"/>
      <c r="H44" s="63">
        <f>G40/3000</f>
        <v>0</v>
      </c>
      <c r="I44" s="19"/>
      <c r="J44" s="22"/>
      <c r="K44" s="22"/>
      <c r="L44" s="22"/>
    </row>
    <row r="45" spans="1:12" ht="15.75">
      <c r="A45" s="22"/>
      <c r="B45" s="17"/>
      <c r="C45" s="90"/>
      <c r="D45" s="17"/>
      <c r="E45" s="17"/>
      <c r="F45" s="17"/>
      <c r="G45" s="17"/>
      <c r="H45" s="17"/>
      <c r="I45" s="19"/>
      <c r="J45" s="22"/>
      <c r="K45" s="22"/>
      <c r="L45" s="22"/>
    </row>
    <row r="46" spans="1:12" ht="20.25" customHeight="1">
      <c r="A46" s="22"/>
      <c r="B46" s="107" t="s">
        <v>111</v>
      </c>
      <c r="C46" s="90"/>
      <c r="D46" s="17"/>
      <c r="E46" s="17"/>
      <c r="F46" s="17"/>
      <c r="G46" s="17"/>
      <c r="H46" s="17"/>
      <c r="I46" s="19"/>
      <c r="J46" s="22"/>
      <c r="K46" s="22"/>
      <c r="L46" s="22"/>
    </row>
    <row r="47" spans="1:12" ht="22.5" customHeight="1">
      <c r="A47" s="22"/>
      <c r="B47" s="107" t="s">
        <v>113</v>
      </c>
      <c r="C47" s="90"/>
      <c r="D47" s="17"/>
      <c r="E47" s="17"/>
      <c r="F47" s="17"/>
      <c r="G47" s="17"/>
      <c r="H47" s="17"/>
      <c r="I47" s="19"/>
      <c r="J47" s="22"/>
      <c r="K47" s="22"/>
      <c r="L47" s="22"/>
    </row>
    <row r="48" spans="1:12" ht="18">
      <c r="A48" s="22"/>
      <c r="B48" s="107" t="s">
        <v>112</v>
      </c>
      <c r="C48" s="90"/>
      <c r="D48" s="17"/>
      <c r="E48" s="17"/>
      <c r="F48" s="17"/>
      <c r="G48" s="17"/>
      <c r="H48" s="17"/>
      <c r="I48" s="19"/>
      <c r="J48" s="22"/>
      <c r="K48" s="22"/>
      <c r="L48" s="22"/>
    </row>
    <row r="49" spans="1:12" ht="15.75">
      <c r="A49" s="22"/>
      <c r="B49" s="17"/>
      <c r="C49" s="90"/>
      <c r="D49" s="17"/>
      <c r="E49" s="17"/>
      <c r="F49" s="17"/>
      <c r="G49" s="17"/>
      <c r="H49" s="17"/>
      <c r="I49" s="19"/>
      <c r="J49" s="22"/>
      <c r="K49" s="22"/>
      <c r="L49" s="22"/>
    </row>
    <row r="50" spans="1:12" ht="15.75">
      <c r="A50" s="22"/>
      <c r="B50" s="17"/>
      <c r="C50" s="90"/>
      <c r="D50" s="17"/>
      <c r="E50" s="17"/>
      <c r="F50" s="17"/>
      <c r="G50" s="17"/>
      <c r="H50" s="17"/>
      <c r="I50" s="19"/>
      <c r="J50" s="22"/>
      <c r="K50" s="22"/>
      <c r="L50" s="22"/>
    </row>
    <row r="51" spans="1:12" ht="15.75" customHeight="1">
      <c r="A51" s="22"/>
      <c r="B51" s="17"/>
      <c r="C51" s="90"/>
      <c r="D51" s="17"/>
      <c r="E51" s="17"/>
      <c r="F51" s="17"/>
      <c r="G51" s="17"/>
      <c r="H51" s="17"/>
      <c r="I51" s="19"/>
      <c r="J51" s="22"/>
      <c r="K51" s="22"/>
      <c r="L51" s="22"/>
    </row>
    <row r="52" spans="1:12" ht="15.75" customHeight="1">
      <c r="A52" s="22"/>
      <c r="B52" s="17"/>
      <c r="C52" s="90"/>
      <c r="D52" s="17"/>
      <c r="E52" s="17"/>
      <c r="F52" s="17"/>
      <c r="G52" s="17"/>
      <c r="H52" s="17"/>
      <c r="I52" s="19"/>
      <c r="J52" s="22"/>
      <c r="K52" s="22"/>
      <c r="L52" s="22"/>
    </row>
    <row r="53" spans="1:12" ht="15.75" customHeight="1">
      <c r="A53" s="22"/>
      <c r="B53" s="17"/>
      <c r="C53" s="90"/>
      <c r="D53" s="17"/>
      <c r="E53" s="17"/>
      <c r="F53" s="17"/>
      <c r="G53" s="17"/>
      <c r="H53" s="17"/>
      <c r="I53" s="19"/>
      <c r="J53" s="22"/>
      <c r="K53" s="22"/>
      <c r="L53" s="22"/>
    </row>
    <row r="54" spans="1:12" ht="15.75" customHeight="1">
      <c r="A54" s="22"/>
      <c r="B54" s="17"/>
      <c r="C54" s="90"/>
      <c r="D54" s="17"/>
      <c r="E54" s="17"/>
      <c r="F54" s="17"/>
      <c r="G54" s="17"/>
      <c r="H54" s="17"/>
      <c r="I54" s="19"/>
      <c r="J54" s="22"/>
      <c r="K54" s="22"/>
      <c r="L54" s="22"/>
    </row>
    <row r="55" spans="1:12" ht="15.75">
      <c r="A55" s="22"/>
      <c r="B55" s="17"/>
      <c r="C55" s="90"/>
      <c r="D55" s="17"/>
      <c r="E55" s="17"/>
      <c r="F55" s="17"/>
      <c r="G55" s="17"/>
      <c r="H55" s="17"/>
      <c r="I55" s="19"/>
      <c r="J55" s="22"/>
      <c r="K55" s="22"/>
      <c r="L55" s="22"/>
    </row>
    <row r="56" spans="1:12" ht="15.75" customHeight="1">
      <c r="A56" s="22"/>
      <c r="B56" s="17"/>
      <c r="C56" s="90"/>
      <c r="D56" s="17"/>
      <c r="E56" s="17"/>
      <c r="F56" s="17"/>
      <c r="G56" s="17"/>
      <c r="H56" s="17"/>
      <c r="I56" s="19"/>
      <c r="J56" s="22"/>
      <c r="K56" s="22"/>
      <c r="L56" s="22"/>
    </row>
    <row r="57" spans="1:12" ht="15.75">
      <c r="A57" s="22"/>
      <c r="B57" s="17"/>
      <c r="C57" s="90"/>
      <c r="D57" s="17"/>
      <c r="E57" s="17"/>
      <c r="F57" s="17"/>
      <c r="G57" s="17"/>
      <c r="H57" s="17"/>
      <c r="I57" s="19"/>
      <c r="J57" s="22"/>
      <c r="K57" s="22"/>
      <c r="L57" s="22"/>
    </row>
    <row r="58" spans="1:12" ht="15.75">
      <c r="A58" s="22"/>
      <c r="B58" s="17"/>
      <c r="C58" s="90"/>
      <c r="D58" s="17"/>
      <c r="E58" s="17"/>
      <c r="F58" s="17"/>
      <c r="G58" s="17"/>
      <c r="H58" s="17"/>
      <c r="I58" s="20"/>
      <c r="J58" s="22"/>
      <c r="K58" s="22"/>
      <c r="L58" s="22"/>
    </row>
    <row r="59" spans="1:12" ht="15.75">
      <c r="A59" s="22"/>
      <c r="B59" s="17"/>
      <c r="C59" s="90"/>
      <c r="D59" s="17"/>
      <c r="E59" s="17"/>
      <c r="F59" s="17"/>
      <c r="G59" s="17"/>
      <c r="H59" s="17"/>
      <c r="I59" s="20"/>
      <c r="J59" s="22"/>
      <c r="K59" s="22"/>
      <c r="L59" s="22"/>
    </row>
    <row r="60" spans="1:12" ht="15.75" customHeight="1">
      <c r="A60" s="22"/>
      <c r="B60" s="17"/>
      <c r="C60" s="90"/>
      <c r="D60" s="17"/>
      <c r="E60" s="17"/>
      <c r="F60" s="17"/>
      <c r="G60" s="17"/>
      <c r="H60" s="17"/>
      <c r="I60" s="20"/>
      <c r="J60" s="22"/>
      <c r="K60" s="22"/>
      <c r="L60" s="22"/>
    </row>
    <row r="61" spans="1:12" ht="15.75" customHeight="1">
      <c r="A61" s="22"/>
      <c r="B61" s="17"/>
      <c r="C61" s="90"/>
      <c r="D61" s="17"/>
      <c r="E61" s="17"/>
      <c r="F61" s="17"/>
      <c r="G61" s="17"/>
      <c r="H61" s="17"/>
      <c r="I61" s="20"/>
      <c r="J61" s="22"/>
      <c r="K61" s="22"/>
      <c r="L61" s="22"/>
    </row>
    <row r="62" spans="1:12" ht="33.950000000000003" customHeight="1">
      <c r="A62" s="22"/>
      <c r="B62" s="17"/>
      <c r="C62" s="90"/>
      <c r="D62" s="17"/>
      <c r="E62" s="17"/>
      <c r="F62" s="17"/>
      <c r="G62" s="17"/>
      <c r="H62" s="17"/>
      <c r="I62" s="20"/>
      <c r="J62" s="22"/>
      <c r="K62" s="22"/>
      <c r="L62" s="22"/>
    </row>
    <row r="63" spans="1:12" ht="33.950000000000003" customHeight="1">
      <c r="A63" s="22"/>
      <c r="B63" s="17"/>
      <c r="C63" s="90"/>
      <c r="D63" s="17"/>
      <c r="E63" s="17"/>
      <c r="F63" s="17"/>
      <c r="G63" s="17"/>
      <c r="H63" s="17"/>
      <c r="I63" s="24"/>
      <c r="J63" s="22"/>
      <c r="K63" s="22"/>
      <c r="L63" s="22"/>
    </row>
    <row r="64" spans="1:12">
      <c r="A64" s="22"/>
      <c r="B64" s="22"/>
      <c r="C64" s="24"/>
      <c r="D64" s="22"/>
      <c r="E64" s="22"/>
      <c r="F64" s="22"/>
      <c r="G64" s="22"/>
      <c r="H64" s="23"/>
      <c r="I64" s="22"/>
      <c r="J64" s="22"/>
      <c r="K64" s="22"/>
      <c r="L64" s="22"/>
    </row>
    <row r="65" spans="1:17" ht="15.75">
      <c r="A65" s="22"/>
      <c r="B65" s="22"/>
      <c r="C65" s="24"/>
      <c r="D65" s="22"/>
      <c r="E65" s="22"/>
      <c r="F65" s="22"/>
      <c r="G65" s="22"/>
      <c r="H65" s="22"/>
      <c r="I65" s="19"/>
      <c r="J65" s="22"/>
      <c r="K65" s="22"/>
      <c r="L65" s="22"/>
    </row>
    <row r="66" spans="1:17" ht="15.75">
      <c r="A66" s="22"/>
      <c r="B66" s="22"/>
      <c r="C66" s="24"/>
      <c r="D66" s="22"/>
      <c r="E66" s="22"/>
      <c r="F66" s="22"/>
      <c r="G66" s="22"/>
      <c r="H66" s="22"/>
      <c r="I66" s="20"/>
      <c r="J66" s="22"/>
      <c r="K66" s="22"/>
      <c r="L66" s="22"/>
    </row>
    <row r="67" spans="1:17" ht="15.75">
      <c r="A67" s="22"/>
      <c r="B67" s="22"/>
      <c r="C67" s="24"/>
      <c r="D67" s="22"/>
      <c r="E67" s="22"/>
      <c r="F67" s="22"/>
      <c r="G67" s="22"/>
      <c r="H67" s="22"/>
      <c r="I67" s="20"/>
      <c r="J67" s="22"/>
      <c r="K67" s="22"/>
      <c r="L67" s="22"/>
    </row>
    <row r="68" spans="1:17" ht="34.5" customHeight="1">
      <c r="A68" s="22"/>
      <c r="B68" s="22"/>
      <c r="C68" s="24"/>
      <c r="D68" s="22"/>
      <c r="E68" s="22"/>
      <c r="F68" s="22"/>
      <c r="G68" s="22"/>
      <c r="H68" s="22"/>
      <c r="I68" s="20"/>
      <c r="J68" s="22"/>
      <c r="K68" s="22"/>
      <c r="L68" s="22"/>
    </row>
    <row r="69" spans="1:17" ht="36" customHeight="1">
      <c r="A69" s="22"/>
      <c r="B69" s="22"/>
      <c r="C69" s="24"/>
      <c r="D69" s="22"/>
      <c r="E69" s="22"/>
      <c r="F69" s="22"/>
      <c r="G69" s="22"/>
      <c r="H69" s="22"/>
      <c r="I69" s="20"/>
      <c r="J69" s="22"/>
      <c r="K69" s="22"/>
      <c r="L69" s="22"/>
    </row>
    <row r="70" spans="1:17">
      <c r="A70" s="22"/>
      <c r="B70" s="22"/>
      <c r="C70" s="24"/>
      <c r="D70" s="22"/>
      <c r="E70" s="22"/>
      <c r="F70" s="22"/>
      <c r="G70" s="22"/>
      <c r="H70" s="22"/>
      <c r="I70" s="22"/>
      <c r="J70" s="22"/>
      <c r="K70" s="22"/>
      <c r="L70" s="22"/>
    </row>
    <row r="71" spans="1:17">
      <c r="A71" s="22"/>
      <c r="B71" s="22"/>
      <c r="C71" s="24"/>
      <c r="D71" s="22"/>
      <c r="E71" s="22"/>
      <c r="F71" s="22"/>
      <c r="G71" s="22"/>
      <c r="H71" s="22"/>
      <c r="I71" s="22"/>
      <c r="J71" s="22"/>
      <c r="K71" s="22"/>
      <c r="L71" s="22"/>
    </row>
    <row r="72" spans="1:17">
      <c r="A72" s="22"/>
      <c r="B72" s="22"/>
      <c r="C72" s="24"/>
      <c r="D72" s="22"/>
      <c r="E72" s="22"/>
      <c r="F72" s="22"/>
      <c r="G72" s="22"/>
      <c r="H72" s="22"/>
      <c r="I72" s="22"/>
      <c r="J72" s="22"/>
      <c r="K72" s="22"/>
      <c r="L72" s="22"/>
    </row>
    <row r="76" spans="1:17">
      <c r="Q76" s="27"/>
    </row>
    <row r="77" spans="1:17">
      <c r="Q77" s="27"/>
    </row>
    <row r="83" spans="17:17">
      <c r="Q83" s="27"/>
    </row>
    <row r="89" spans="17:17">
      <c r="Q89" s="27"/>
    </row>
    <row r="95" spans="17:17">
      <c r="Q95" s="27"/>
    </row>
  </sheetData>
  <mergeCells count="7">
    <mergeCell ref="B8:H9"/>
    <mergeCell ref="E41:E42"/>
    <mergeCell ref="B2:I2"/>
    <mergeCell ref="K2:L2"/>
    <mergeCell ref="K3:L3"/>
    <mergeCell ref="B4:I4"/>
    <mergeCell ref="B6:L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/>
  <dimension ref="A1:Q95"/>
  <sheetViews>
    <sheetView topLeftCell="A49" zoomScaleNormal="100" workbookViewId="0">
      <selection activeCell="N73" sqref="N73:Q96"/>
    </sheetView>
  </sheetViews>
  <sheetFormatPr baseColWidth="10" defaultRowHeight="12.75"/>
  <cols>
    <col min="2" max="2" width="40.5703125" customWidth="1"/>
    <col min="3" max="3" width="7.5703125" style="85" customWidth="1"/>
    <col min="4" max="4" width="1.42578125" customWidth="1"/>
    <col min="5" max="5" width="11.7109375" customWidth="1"/>
    <col min="6" max="8" width="15.7109375" customWidth="1"/>
    <col min="9" max="9" width="4.85546875" customWidth="1"/>
    <col min="10" max="10" width="2.42578125" customWidth="1"/>
    <col min="11" max="11" width="12.5703125" customWidth="1"/>
    <col min="12" max="12" width="23.5703125" customWidth="1"/>
    <col min="14" max="14" width="35.85546875" customWidth="1"/>
    <col min="16" max="16" width="2" customWidth="1"/>
    <col min="18" max="18" width="1.7109375" customWidth="1"/>
    <col min="20" max="20" width="2.28515625" customWidth="1"/>
    <col min="24" max="24" width="20" customWidth="1"/>
    <col min="25" max="25" width="16.85546875" customWidth="1"/>
    <col min="26" max="26" width="6.42578125" customWidth="1"/>
    <col min="28" max="28" width="1.85546875" customWidth="1"/>
    <col min="30" max="30" width="2.28515625" customWidth="1"/>
  </cols>
  <sheetData>
    <row r="1" spans="1:12" ht="13.5" thickBot="1">
      <c r="A1" s="22"/>
    </row>
    <row r="2" spans="1:12" ht="39.75" customHeight="1" thickBot="1">
      <c r="A2" s="22"/>
      <c r="B2" s="120" t="s">
        <v>127</v>
      </c>
      <c r="C2" s="120"/>
      <c r="D2" s="120"/>
      <c r="E2" s="120"/>
      <c r="F2" s="121"/>
      <c r="G2" s="121"/>
      <c r="H2" s="121"/>
      <c r="I2" s="121"/>
      <c r="J2" s="1"/>
      <c r="K2" s="122"/>
      <c r="L2" s="123"/>
    </row>
    <row r="3" spans="1:12" ht="13.5" thickBot="1">
      <c r="A3" s="22"/>
      <c r="B3" s="2"/>
      <c r="C3" s="86"/>
      <c r="D3" s="2"/>
      <c r="E3" s="2"/>
      <c r="F3" s="3"/>
      <c r="G3" s="3"/>
      <c r="H3" s="2"/>
      <c r="I3" s="2"/>
      <c r="J3" s="4"/>
      <c r="K3" s="124" t="s">
        <v>0</v>
      </c>
      <c r="L3" s="124"/>
    </row>
    <row r="4" spans="1:12" ht="15.75" thickBot="1">
      <c r="A4" s="22"/>
      <c r="B4" s="125" t="s">
        <v>34</v>
      </c>
      <c r="C4" s="126"/>
      <c r="D4" s="126"/>
      <c r="E4" s="126"/>
      <c r="F4" s="126"/>
      <c r="G4" s="126"/>
      <c r="H4" s="126"/>
      <c r="I4" s="127"/>
      <c r="J4" s="5"/>
      <c r="K4" s="6"/>
      <c r="L4" s="6"/>
    </row>
    <row r="5" spans="1:12" ht="13.5" thickBot="1">
      <c r="A5" s="22"/>
      <c r="B5" s="7"/>
      <c r="C5" s="7"/>
      <c r="D5" s="7"/>
      <c r="E5" s="7"/>
      <c r="F5" s="7"/>
      <c r="G5" s="7"/>
      <c r="H5" s="7"/>
      <c r="I5" s="7"/>
      <c r="J5" s="8"/>
      <c r="K5" s="6"/>
      <c r="L5" s="6"/>
    </row>
    <row r="6" spans="1:12" ht="71.25" customHeight="1" thickBot="1">
      <c r="A6" s="22"/>
      <c r="B6" s="131" t="s">
        <v>38</v>
      </c>
      <c r="C6" s="132"/>
      <c r="D6" s="132"/>
      <c r="E6" s="132"/>
      <c r="F6" s="132"/>
      <c r="G6" s="132"/>
      <c r="H6" s="132"/>
      <c r="I6" s="132"/>
      <c r="J6" s="132"/>
      <c r="K6" s="132"/>
      <c r="L6" s="133"/>
    </row>
    <row r="7" spans="1:12" ht="17.25">
      <c r="A7" s="22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7.100000000000001" customHeight="1">
      <c r="A8" s="22"/>
      <c r="B8" s="119" t="s">
        <v>55</v>
      </c>
      <c r="C8" s="119"/>
      <c r="D8" s="119"/>
      <c r="E8" s="119"/>
      <c r="F8" s="119"/>
      <c r="G8" s="119"/>
      <c r="H8" s="119"/>
      <c r="I8" s="26"/>
      <c r="J8" s="9"/>
      <c r="K8" s="9"/>
      <c r="L8" s="9"/>
    </row>
    <row r="9" spans="1:12" ht="36.75" customHeight="1">
      <c r="A9" s="22"/>
      <c r="B9" s="119"/>
      <c r="C9" s="119"/>
      <c r="D9" s="119"/>
      <c r="E9" s="119"/>
      <c r="F9" s="119"/>
      <c r="G9" s="119"/>
      <c r="H9" s="119"/>
      <c r="I9" s="26"/>
      <c r="J9" s="9"/>
      <c r="K9" s="9"/>
      <c r="L9" s="9"/>
    </row>
    <row r="10" spans="1:12" ht="7.5" customHeight="1">
      <c r="A10" s="22"/>
      <c r="B10" s="11"/>
      <c r="C10" s="11"/>
      <c r="D10" s="11"/>
      <c r="E10" s="11"/>
      <c r="F10" s="11"/>
      <c r="G10" s="9"/>
      <c r="H10" s="9"/>
      <c r="I10" s="20"/>
      <c r="J10" s="15"/>
      <c r="K10" s="22"/>
      <c r="L10" s="22"/>
    </row>
    <row r="11" spans="1:12" ht="27.95" customHeight="1">
      <c r="A11" s="22"/>
      <c r="B11" s="52" t="s">
        <v>41</v>
      </c>
      <c r="C11" s="91"/>
      <c r="D11" s="57"/>
      <c r="E11" s="68" t="s">
        <v>6</v>
      </c>
      <c r="F11" s="68" t="s">
        <v>10</v>
      </c>
      <c r="G11" s="68" t="s">
        <v>7</v>
      </c>
      <c r="H11" s="23"/>
      <c r="I11" s="20"/>
      <c r="J11" s="15"/>
      <c r="K11" s="22"/>
      <c r="L11" s="22"/>
    </row>
    <row r="12" spans="1:12" ht="15.75" customHeight="1">
      <c r="A12" s="22"/>
      <c r="B12" s="34" t="s">
        <v>59</v>
      </c>
      <c r="C12" s="88"/>
      <c r="D12" s="33"/>
      <c r="E12" s="61"/>
      <c r="F12" s="134"/>
      <c r="G12" s="69"/>
      <c r="H12" s="23"/>
      <c r="I12" s="20"/>
      <c r="J12" s="15"/>
      <c r="K12" s="22"/>
      <c r="L12" s="22"/>
    </row>
    <row r="13" spans="1:12" ht="45">
      <c r="A13" s="22"/>
      <c r="B13" s="42" t="s">
        <v>25</v>
      </c>
      <c r="C13" s="35" t="s">
        <v>1</v>
      </c>
      <c r="D13" s="33"/>
      <c r="E13" s="61"/>
      <c r="F13" s="134"/>
      <c r="G13" s="63"/>
      <c r="H13" s="23"/>
      <c r="I13" s="20"/>
      <c r="J13" s="15"/>
      <c r="K13" s="22"/>
      <c r="L13" s="22"/>
    </row>
    <row r="14" spans="1:12" ht="15.75">
      <c r="A14" s="22"/>
      <c r="B14" s="34" t="s">
        <v>15</v>
      </c>
      <c r="C14" s="35" t="s">
        <v>8</v>
      </c>
      <c r="D14" s="33"/>
      <c r="E14" s="61"/>
      <c r="F14" s="105"/>
      <c r="G14" s="106"/>
      <c r="H14" s="23"/>
      <c r="I14" s="20"/>
      <c r="J14" s="15"/>
      <c r="K14" s="22"/>
      <c r="L14" s="22"/>
    </row>
    <row r="15" spans="1:12" ht="15.75">
      <c r="A15" s="22"/>
      <c r="B15" s="34" t="s">
        <v>16</v>
      </c>
      <c r="C15" s="35" t="s">
        <v>8</v>
      </c>
      <c r="D15" s="33"/>
      <c r="E15" s="63" t="s">
        <v>31</v>
      </c>
      <c r="F15" s="105"/>
      <c r="G15" s="106"/>
      <c r="H15" s="23"/>
      <c r="I15" s="20"/>
      <c r="J15" s="15"/>
      <c r="K15" s="22"/>
      <c r="L15" s="22"/>
    </row>
    <row r="16" spans="1:12" ht="15.75">
      <c r="A16" s="22"/>
      <c r="B16" s="34" t="s">
        <v>60</v>
      </c>
      <c r="C16" s="35" t="s">
        <v>9</v>
      </c>
      <c r="D16" s="33"/>
      <c r="E16" s="61"/>
      <c r="F16" s="134"/>
      <c r="G16" s="63"/>
      <c r="H16" s="23"/>
      <c r="I16" s="20"/>
      <c r="J16" s="15"/>
      <c r="K16" s="22"/>
      <c r="L16" s="22"/>
    </row>
    <row r="17" spans="1:12" ht="15.75">
      <c r="A17" s="22"/>
      <c r="B17" s="34" t="s">
        <v>22</v>
      </c>
      <c r="C17" s="35" t="s">
        <v>1</v>
      </c>
      <c r="D17" s="33"/>
      <c r="E17" s="61"/>
      <c r="F17" s="134"/>
      <c r="G17" s="63"/>
      <c r="H17" s="23"/>
      <c r="I17" s="20"/>
      <c r="J17" s="15"/>
      <c r="K17" s="22"/>
      <c r="L17" s="22"/>
    </row>
    <row r="18" spans="1:12" ht="15.75">
      <c r="A18" s="22"/>
      <c r="B18" s="34" t="s">
        <v>2</v>
      </c>
      <c r="C18" s="88"/>
      <c r="D18" s="33"/>
      <c r="E18" s="61"/>
      <c r="F18" s="106" t="e">
        <f>F13/F17</f>
        <v>#DIV/0!</v>
      </c>
      <c r="G18" s="106" t="e">
        <f>G13/G17</f>
        <v>#DIV/0!</v>
      </c>
      <c r="H18" s="23"/>
      <c r="I18" s="20"/>
      <c r="J18" s="15"/>
      <c r="K18" s="22"/>
      <c r="L18" s="22"/>
    </row>
    <row r="19" spans="1:12" ht="15.75">
      <c r="A19" s="22"/>
      <c r="B19" s="34" t="s">
        <v>23</v>
      </c>
      <c r="C19" s="88"/>
      <c r="D19" s="33"/>
      <c r="E19" s="61"/>
      <c r="F19" s="106" t="e">
        <f>(F21+F23)/F17</f>
        <v>#DIV/0!</v>
      </c>
      <c r="G19" s="106" t="e">
        <f>(G21+G23)/G17</f>
        <v>#DIV/0!</v>
      </c>
      <c r="H19" s="23"/>
      <c r="I19" s="20"/>
      <c r="J19" s="15"/>
      <c r="K19" s="22"/>
      <c r="L19" s="22"/>
    </row>
    <row r="20" spans="1:12" ht="15.75">
      <c r="A20" s="22"/>
      <c r="B20" s="34" t="s">
        <v>70</v>
      </c>
      <c r="C20" s="35" t="s">
        <v>1</v>
      </c>
      <c r="D20" s="33"/>
      <c r="E20" s="61"/>
      <c r="F20" s="63">
        <f>SUM(F21:F23)</f>
        <v>0</v>
      </c>
      <c r="G20" s="63">
        <f>SUM(G21:G23)</f>
        <v>0</v>
      </c>
      <c r="H20" s="23"/>
      <c r="I20" s="20"/>
      <c r="J20" s="15"/>
      <c r="K20" s="22"/>
      <c r="L20" s="22"/>
    </row>
    <row r="21" spans="1:12" ht="15.75">
      <c r="A21" s="22"/>
      <c r="B21" s="34" t="s">
        <v>65</v>
      </c>
      <c r="C21" s="35" t="s">
        <v>1</v>
      </c>
      <c r="D21" s="33"/>
      <c r="E21" s="61"/>
      <c r="F21" s="134"/>
      <c r="G21" s="63"/>
      <c r="H21" s="23"/>
      <c r="I21" s="20"/>
      <c r="J21" s="15"/>
      <c r="K21" s="22"/>
      <c r="L21" s="22"/>
    </row>
    <row r="22" spans="1:12" ht="15.75">
      <c r="A22" s="22"/>
      <c r="B22" s="34" t="s">
        <v>80</v>
      </c>
      <c r="C22" s="35" t="s">
        <v>1</v>
      </c>
      <c r="D22" s="33"/>
      <c r="E22" s="61"/>
      <c r="F22" s="134"/>
      <c r="G22" s="63"/>
      <c r="H22" s="23"/>
      <c r="I22" s="20"/>
      <c r="J22" s="15"/>
      <c r="K22" s="22"/>
      <c r="L22" s="22"/>
    </row>
    <row r="23" spans="1:12" ht="15.75" customHeight="1">
      <c r="A23" s="22"/>
      <c r="B23" s="77" t="s">
        <v>63</v>
      </c>
      <c r="C23" s="81" t="s">
        <v>1</v>
      </c>
      <c r="D23" s="33"/>
      <c r="E23" s="61"/>
      <c r="F23" s="134"/>
      <c r="G23" s="63"/>
      <c r="H23" s="23"/>
      <c r="I23" s="20"/>
      <c r="J23" s="15"/>
      <c r="K23" s="22"/>
      <c r="L23" s="22"/>
    </row>
    <row r="24" spans="1:12" ht="15.75" customHeight="1">
      <c r="A24" s="15"/>
      <c r="B24" s="46"/>
      <c r="C24" s="45"/>
      <c r="D24" s="46"/>
      <c r="E24" s="70"/>
      <c r="F24" s="70"/>
      <c r="G24" s="70"/>
      <c r="H24" s="15"/>
      <c r="I24" s="20"/>
      <c r="J24" s="15"/>
      <c r="K24" s="22"/>
      <c r="L24" s="22"/>
    </row>
    <row r="25" spans="1:12" ht="27.95" customHeight="1">
      <c r="A25" s="22"/>
      <c r="B25" s="52" t="s">
        <v>42</v>
      </c>
      <c r="C25" s="91"/>
      <c r="D25" s="57"/>
      <c r="E25" s="68" t="s">
        <v>6</v>
      </c>
      <c r="F25" s="68" t="s">
        <v>10</v>
      </c>
      <c r="G25" s="68" t="s">
        <v>7</v>
      </c>
      <c r="H25" s="17"/>
      <c r="I25" s="20"/>
      <c r="J25" s="15"/>
      <c r="K25" s="22"/>
      <c r="L25" s="22"/>
    </row>
    <row r="26" spans="1:12" ht="15.75" customHeight="1">
      <c r="A26" s="22"/>
      <c r="B26" s="34" t="s">
        <v>59</v>
      </c>
      <c r="C26" s="88"/>
      <c r="D26" s="33"/>
      <c r="E26" s="61"/>
      <c r="F26" s="134"/>
      <c r="G26" s="69"/>
      <c r="H26" s="17"/>
      <c r="I26" s="20"/>
      <c r="J26" s="15"/>
      <c r="K26" s="22"/>
      <c r="L26" s="22"/>
    </row>
    <row r="27" spans="1:12" ht="45">
      <c r="A27" s="22"/>
      <c r="B27" s="42" t="s">
        <v>25</v>
      </c>
      <c r="C27" s="35" t="s">
        <v>1</v>
      </c>
      <c r="D27" s="33"/>
      <c r="E27" s="61"/>
      <c r="F27" s="134"/>
      <c r="G27" s="63"/>
      <c r="H27" s="17"/>
      <c r="I27" s="20"/>
      <c r="J27" s="15"/>
      <c r="K27" s="22"/>
      <c r="L27" s="22"/>
    </row>
    <row r="28" spans="1:12" ht="15.75" customHeight="1">
      <c r="A28" s="22"/>
      <c r="B28" s="34" t="s">
        <v>15</v>
      </c>
      <c r="C28" s="35" t="s">
        <v>8</v>
      </c>
      <c r="D28" s="33"/>
      <c r="E28" s="61"/>
      <c r="F28" s="105"/>
      <c r="G28" s="106"/>
      <c r="H28" s="17"/>
      <c r="I28" s="20"/>
      <c r="J28" s="15"/>
      <c r="K28" s="22"/>
      <c r="L28" s="22"/>
    </row>
    <row r="29" spans="1:12" ht="15.75" customHeight="1">
      <c r="A29" s="22"/>
      <c r="B29" s="34" t="s">
        <v>16</v>
      </c>
      <c r="C29" s="35" t="s">
        <v>8</v>
      </c>
      <c r="D29" s="33"/>
      <c r="E29" s="63" t="s">
        <v>31</v>
      </c>
      <c r="F29" s="105"/>
      <c r="G29" s="106"/>
      <c r="H29" s="17"/>
      <c r="I29" s="20"/>
      <c r="J29" s="15"/>
      <c r="K29" s="22"/>
      <c r="L29" s="22"/>
    </row>
    <row r="30" spans="1:12" ht="16.5" customHeight="1">
      <c r="A30" s="22"/>
      <c r="B30" s="34" t="s">
        <v>60</v>
      </c>
      <c r="C30" s="35" t="s">
        <v>9</v>
      </c>
      <c r="D30" s="33"/>
      <c r="E30" s="61"/>
      <c r="F30" s="134"/>
      <c r="G30" s="63"/>
      <c r="H30" s="17"/>
      <c r="I30" s="20"/>
      <c r="J30" s="15"/>
      <c r="K30" s="22"/>
      <c r="L30" s="22"/>
    </row>
    <row r="31" spans="1:12" ht="15.75">
      <c r="A31" s="22"/>
      <c r="B31" s="34" t="s">
        <v>22</v>
      </c>
      <c r="C31" s="35" t="s">
        <v>1</v>
      </c>
      <c r="D31" s="33"/>
      <c r="E31" s="61"/>
      <c r="F31" s="134"/>
      <c r="G31" s="63"/>
      <c r="H31" s="17"/>
      <c r="I31" s="18"/>
      <c r="J31" s="18"/>
      <c r="K31" s="22"/>
      <c r="L31" s="22"/>
    </row>
    <row r="32" spans="1:12" ht="15.75">
      <c r="A32" s="22"/>
      <c r="B32" s="34" t="s">
        <v>2</v>
      </c>
      <c r="C32" s="88"/>
      <c r="D32" s="33"/>
      <c r="E32" s="61"/>
      <c r="F32" s="106" t="e">
        <f>F27/F31</f>
        <v>#DIV/0!</v>
      </c>
      <c r="G32" s="106" t="e">
        <f>G27/G31</f>
        <v>#DIV/0!</v>
      </c>
      <c r="H32" s="17"/>
      <c r="I32" s="18"/>
      <c r="J32" s="18"/>
      <c r="K32" s="22"/>
      <c r="L32" s="22"/>
    </row>
    <row r="33" spans="1:12" ht="15.75">
      <c r="A33" s="22"/>
      <c r="B33" s="34" t="s">
        <v>23</v>
      </c>
      <c r="C33" s="88"/>
      <c r="D33" s="33"/>
      <c r="E33" s="61"/>
      <c r="F33" s="106" t="e">
        <f>(F35+F37)/F31</f>
        <v>#DIV/0!</v>
      </c>
      <c r="G33" s="106" t="e">
        <f>(G35+G37)/G31</f>
        <v>#DIV/0!</v>
      </c>
      <c r="H33" s="17"/>
      <c r="I33" s="19"/>
      <c r="J33" s="16"/>
      <c r="K33" s="22"/>
      <c r="L33" s="22"/>
    </row>
    <row r="34" spans="1:12" ht="15.75">
      <c r="A34" s="22"/>
      <c r="B34" s="34" t="s">
        <v>71</v>
      </c>
      <c r="C34" s="35" t="s">
        <v>1</v>
      </c>
      <c r="D34" s="33"/>
      <c r="E34" s="61"/>
      <c r="F34" s="63">
        <f>SUM(F35:F37)</f>
        <v>0</v>
      </c>
      <c r="G34" s="63">
        <f>SUM(G35:G37)</f>
        <v>0</v>
      </c>
      <c r="H34" s="17"/>
      <c r="I34" s="22"/>
      <c r="J34" s="22"/>
      <c r="K34" s="22"/>
      <c r="L34" s="22"/>
    </row>
    <row r="35" spans="1:12" ht="16.5" customHeight="1">
      <c r="A35" s="22"/>
      <c r="B35" s="34" t="s">
        <v>65</v>
      </c>
      <c r="C35" s="35" t="s">
        <v>1</v>
      </c>
      <c r="D35" s="33"/>
      <c r="E35" s="61"/>
      <c r="F35" s="134"/>
      <c r="G35" s="63"/>
      <c r="H35" s="17"/>
      <c r="I35" s="19"/>
      <c r="J35" s="22"/>
      <c r="K35" s="22"/>
      <c r="L35" s="22"/>
    </row>
    <row r="36" spans="1:12" ht="16.5" customHeight="1">
      <c r="A36" s="22"/>
      <c r="B36" s="34" t="s">
        <v>80</v>
      </c>
      <c r="C36" s="35" t="s">
        <v>1</v>
      </c>
      <c r="D36" s="33"/>
      <c r="E36" s="61"/>
      <c r="F36" s="134"/>
      <c r="G36" s="63"/>
      <c r="H36" s="17"/>
      <c r="I36" s="19"/>
      <c r="J36" s="22"/>
      <c r="K36" s="22"/>
      <c r="L36" s="22"/>
    </row>
    <row r="37" spans="1:12" ht="15.75">
      <c r="A37" s="22"/>
      <c r="B37" s="77" t="s">
        <v>63</v>
      </c>
      <c r="C37" s="81" t="s">
        <v>1</v>
      </c>
      <c r="D37" s="33"/>
      <c r="E37" s="61"/>
      <c r="F37" s="134"/>
      <c r="G37" s="63"/>
      <c r="H37" s="17"/>
      <c r="I37" s="19"/>
      <c r="J37" s="22"/>
      <c r="K37" s="22"/>
      <c r="L37" s="22"/>
    </row>
    <row r="38" spans="1:12" ht="15.75">
      <c r="A38" s="22"/>
      <c r="B38" s="17"/>
      <c r="C38" s="90"/>
      <c r="D38" s="17"/>
      <c r="E38" s="67"/>
      <c r="F38" s="67"/>
      <c r="G38" s="67"/>
      <c r="H38" s="17"/>
      <c r="I38" s="19"/>
      <c r="J38" s="22"/>
      <c r="K38" s="22"/>
      <c r="L38" s="22"/>
    </row>
    <row r="39" spans="1:12" ht="27.95" customHeight="1">
      <c r="A39" s="22"/>
      <c r="B39" s="52" t="s">
        <v>51</v>
      </c>
      <c r="C39" s="92"/>
      <c r="D39" s="58"/>
      <c r="E39" s="68" t="s">
        <v>6</v>
      </c>
      <c r="F39" s="68" t="s">
        <v>10</v>
      </c>
      <c r="G39" s="113" t="s">
        <v>98</v>
      </c>
      <c r="H39" s="113" t="s">
        <v>99</v>
      </c>
      <c r="I39" s="19"/>
      <c r="J39" s="22"/>
      <c r="K39" s="22"/>
      <c r="L39" s="22"/>
    </row>
    <row r="40" spans="1:12" ht="15.75">
      <c r="A40" s="22"/>
      <c r="B40" s="42" t="s">
        <v>43</v>
      </c>
      <c r="C40" s="83"/>
      <c r="D40" s="36"/>
      <c r="E40" s="71"/>
      <c r="F40" s="135">
        <f>(F35+F21)*0.75</f>
        <v>0</v>
      </c>
      <c r="G40" s="135">
        <f>(G35+G21)*0.75</f>
        <v>0</v>
      </c>
      <c r="H40" s="135">
        <f>(F35+F21)*0.75</f>
        <v>0</v>
      </c>
      <c r="I40" s="19"/>
      <c r="J40" s="22"/>
      <c r="K40" s="22"/>
      <c r="L40" s="22"/>
    </row>
    <row r="41" spans="1:12" ht="16.5" customHeight="1">
      <c r="A41" s="22"/>
      <c r="B41" s="34" t="s">
        <v>90</v>
      </c>
      <c r="C41" s="35" t="s">
        <v>26</v>
      </c>
      <c r="D41" s="33"/>
      <c r="E41" s="137">
        <f>F40/100*4</f>
        <v>0</v>
      </c>
      <c r="F41" s="134"/>
      <c r="G41" s="63"/>
      <c r="H41" s="108">
        <f>G40/100*4</f>
        <v>0</v>
      </c>
      <c r="I41" s="19"/>
      <c r="J41" s="22"/>
      <c r="K41" s="22"/>
      <c r="L41" s="22"/>
    </row>
    <row r="42" spans="1:12" ht="17.25">
      <c r="A42" s="22"/>
      <c r="B42" s="34" t="s">
        <v>116</v>
      </c>
      <c r="C42" s="35" t="s">
        <v>26</v>
      </c>
      <c r="D42" s="33"/>
      <c r="E42" s="137"/>
      <c r="F42" s="134"/>
      <c r="G42" s="63"/>
      <c r="H42" s="136"/>
      <c r="I42" s="19"/>
      <c r="J42" s="22"/>
      <c r="K42" s="22"/>
      <c r="L42" s="22"/>
    </row>
    <row r="43" spans="1:12" ht="15.75">
      <c r="A43" s="22"/>
      <c r="B43" s="34" t="s">
        <v>79</v>
      </c>
      <c r="C43" s="35" t="s">
        <v>26</v>
      </c>
      <c r="D43" s="33"/>
      <c r="E43" s="63">
        <v>0</v>
      </c>
      <c r="F43" s="134"/>
      <c r="G43" s="63"/>
      <c r="H43" s="63">
        <v>0</v>
      </c>
      <c r="I43" s="19"/>
      <c r="J43" s="22"/>
      <c r="K43" s="22"/>
      <c r="L43" s="22"/>
    </row>
    <row r="44" spans="1:12" ht="47.25">
      <c r="A44" s="22"/>
      <c r="B44" s="42" t="s">
        <v>91</v>
      </c>
      <c r="C44" s="35" t="s">
        <v>26</v>
      </c>
      <c r="D44" s="33"/>
      <c r="E44" s="63">
        <f>F40/2500</f>
        <v>0</v>
      </c>
      <c r="F44" s="134"/>
      <c r="G44" s="63"/>
      <c r="H44" s="63">
        <f>G40/2500</f>
        <v>0</v>
      </c>
      <c r="I44" s="19"/>
      <c r="J44" s="22"/>
      <c r="K44" s="22"/>
      <c r="L44" s="22"/>
    </row>
    <row r="45" spans="1:12" ht="15.75">
      <c r="A45" s="22"/>
      <c r="B45" s="17"/>
      <c r="C45" s="90"/>
      <c r="D45" s="17"/>
      <c r="E45" s="17"/>
      <c r="F45" s="17"/>
      <c r="G45" s="17"/>
      <c r="H45" s="17"/>
      <c r="I45" s="19"/>
      <c r="J45" s="22"/>
      <c r="K45" s="22"/>
      <c r="L45" s="22"/>
    </row>
    <row r="46" spans="1:12" ht="30.6" customHeight="1">
      <c r="A46" s="22"/>
      <c r="B46" s="107" t="s">
        <v>114</v>
      </c>
      <c r="C46" s="90"/>
      <c r="D46" s="17"/>
      <c r="E46" s="17"/>
      <c r="F46" s="17"/>
      <c r="G46" s="17"/>
      <c r="H46" s="17"/>
      <c r="I46" s="19"/>
      <c r="J46" s="22"/>
      <c r="K46" s="22"/>
      <c r="L46" s="22"/>
    </row>
    <row r="47" spans="1:12" ht="18">
      <c r="A47" s="22"/>
      <c r="B47" s="107" t="s">
        <v>115</v>
      </c>
      <c r="C47" s="90"/>
      <c r="D47" s="17"/>
      <c r="E47" s="17"/>
      <c r="F47" s="17"/>
      <c r="G47" s="17"/>
      <c r="H47" s="17"/>
      <c r="I47" s="19"/>
      <c r="J47" s="22"/>
      <c r="K47" s="22"/>
      <c r="L47" s="22"/>
    </row>
    <row r="48" spans="1:12" ht="15.75">
      <c r="A48" s="22"/>
      <c r="B48" s="17"/>
      <c r="C48" s="90"/>
      <c r="D48" s="17"/>
      <c r="E48" s="17"/>
      <c r="F48" s="17"/>
      <c r="G48" s="17"/>
      <c r="H48" s="17"/>
      <c r="I48" s="19"/>
      <c r="J48" s="22"/>
      <c r="K48" s="22"/>
      <c r="L48" s="22"/>
    </row>
    <row r="49" spans="1:12" ht="15.75">
      <c r="A49" s="22"/>
      <c r="B49" s="17"/>
      <c r="C49" s="90"/>
      <c r="D49" s="17"/>
      <c r="E49" s="17"/>
      <c r="F49" s="17"/>
      <c r="G49" s="17"/>
      <c r="H49" s="17"/>
      <c r="I49" s="19"/>
      <c r="J49" s="22"/>
      <c r="K49" s="22"/>
      <c r="L49" s="22"/>
    </row>
    <row r="50" spans="1:12" ht="15.75">
      <c r="A50" s="22"/>
      <c r="B50" s="17"/>
      <c r="C50" s="90"/>
      <c r="D50" s="17"/>
      <c r="E50" s="17"/>
      <c r="F50" s="17"/>
      <c r="G50" s="17"/>
      <c r="H50" s="17"/>
      <c r="I50" s="19"/>
      <c r="J50" s="22"/>
      <c r="K50" s="22"/>
      <c r="L50" s="22"/>
    </row>
    <row r="51" spans="1:12" ht="15.75" customHeight="1">
      <c r="A51" s="22"/>
      <c r="B51" s="17"/>
      <c r="C51" s="90"/>
      <c r="D51" s="17"/>
      <c r="E51" s="17"/>
      <c r="F51" s="17"/>
      <c r="G51" s="17"/>
      <c r="H51" s="17"/>
      <c r="I51" s="19"/>
      <c r="J51" s="22"/>
      <c r="K51" s="22"/>
      <c r="L51" s="22"/>
    </row>
    <row r="52" spans="1:12" ht="15.75" customHeight="1">
      <c r="A52" s="22"/>
      <c r="B52" s="17"/>
      <c r="C52" s="90"/>
      <c r="D52" s="17"/>
      <c r="E52" s="17"/>
      <c r="F52" s="17"/>
      <c r="G52" s="17"/>
      <c r="H52" s="17"/>
      <c r="I52" s="19"/>
      <c r="J52" s="22"/>
      <c r="K52" s="22"/>
      <c r="L52" s="22"/>
    </row>
    <row r="53" spans="1:12" ht="15.75" customHeight="1">
      <c r="A53" s="22"/>
      <c r="B53" s="17"/>
      <c r="C53" s="90"/>
      <c r="D53" s="17"/>
      <c r="E53" s="17"/>
      <c r="F53" s="17"/>
      <c r="G53" s="17"/>
      <c r="H53" s="17"/>
      <c r="I53" s="19"/>
      <c r="J53" s="22"/>
      <c r="K53" s="22"/>
      <c r="L53" s="22"/>
    </row>
    <row r="54" spans="1:12" ht="15.75" customHeight="1">
      <c r="A54" s="22"/>
      <c r="B54" s="17"/>
      <c r="C54" s="90"/>
      <c r="D54" s="17"/>
      <c r="E54" s="17"/>
      <c r="F54" s="17"/>
      <c r="G54" s="17"/>
      <c r="H54" s="17"/>
      <c r="I54" s="19"/>
      <c r="J54" s="22"/>
      <c r="K54" s="22"/>
      <c r="L54" s="22"/>
    </row>
    <row r="55" spans="1:12" ht="15.75">
      <c r="A55" s="22"/>
      <c r="B55" s="17"/>
      <c r="C55" s="90"/>
      <c r="D55" s="17"/>
      <c r="E55" s="17"/>
      <c r="F55" s="17"/>
      <c r="G55" s="17"/>
      <c r="H55" s="17"/>
      <c r="I55" s="19"/>
      <c r="J55" s="22"/>
      <c r="K55" s="22"/>
      <c r="L55" s="22"/>
    </row>
    <row r="56" spans="1:12" ht="15.75" customHeight="1">
      <c r="A56" s="22"/>
      <c r="B56" s="17"/>
      <c r="C56" s="90"/>
      <c r="D56" s="17"/>
      <c r="E56" s="17"/>
      <c r="F56" s="17"/>
      <c r="G56" s="17"/>
      <c r="H56" s="17"/>
      <c r="I56" s="19"/>
      <c r="J56" s="22"/>
      <c r="K56" s="22"/>
      <c r="L56" s="22"/>
    </row>
    <row r="57" spans="1:12" ht="15.75">
      <c r="A57" s="22"/>
      <c r="B57" s="17"/>
      <c r="C57" s="90"/>
      <c r="D57" s="17"/>
      <c r="E57" s="17"/>
      <c r="F57" s="17"/>
      <c r="G57" s="17"/>
      <c r="H57" s="17"/>
      <c r="I57" s="19"/>
      <c r="J57" s="22"/>
      <c r="K57" s="22"/>
      <c r="L57" s="22"/>
    </row>
    <row r="58" spans="1:12" ht="15.75">
      <c r="A58" s="22"/>
      <c r="B58" s="17"/>
      <c r="C58" s="90"/>
      <c r="D58" s="17"/>
      <c r="E58" s="17"/>
      <c r="F58" s="17"/>
      <c r="G58" s="17"/>
      <c r="H58" s="17"/>
      <c r="I58" s="20"/>
      <c r="J58" s="22"/>
      <c r="K58" s="22"/>
      <c r="L58" s="22"/>
    </row>
    <row r="59" spans="1:12" ht="15.75">
      <c r="A59" s="22"/>
      <c r="B59" s="17"/>
      <c r="C59" s="90"/>
      <c r="D59" s="17"/>
      <c r="E59" s="17"/>
      <c r="F59" s="17"/>
      <c r="G59" s="17"/>
      <c r="H59" s="17"/>
      <c r="I59" s="20"/>
      <c r="J59" s="22"/>
      <c r="K59" s="22"/>
      <c r="L59" s="22"/>
    </row>
    <row r="60" spans="1:12" ht="15.75" customHeight="1">
      <c r="A60" s="22"/>
      <c r="B60" s="17"/>
      <c r="C60" s="90"/>
      <c r="D60" s="17"/>
      <c r="E60" s="17"/>
      <c r="F60" s="17"/>
      <c r="G60" s="17"/>
      <c r="H60" s="17"/>
      <c r="I60" s="20"/>
      <c r="J60" s="22"/>
      <c r="K60" s="22"/>
      <c r="L60" s="22"/>
    </row>
    <row r="61" spans="1:12" ht="15.75" customHeight="1">
      <c r="A61" s="22"/>
      <c r="B61" s="17"/>
      <c r="C61" s="90"/>
      <c r="D61" s="17"/>
      <c r="E61" s="17"/>
      <c r="F61" s="17"/>
      <c r="G61" s="17"/>
      <c r="H61" s="17"/>
      <c r="I61" s="20"/>
      <c r="J61" s="22"/>
      <c r="K61" s="22"/>
      <c r="L61" s="22"/>
    </row>
    <row r="62" spans="1:12" ht="33.950000000000003" customHeight="1">
      <c r="A62" s="22"/>
      <c r="B62" s="17"/>
      <c r="C62" s="90"/>
      <c r="D62" s="17"/>
      <c r="E62" s="17"/>
      <c r="F62" s="17"/>
      <c r="G62" s="17"/>
      <c r="H62" s="17"/>
      <c r="I62" s="20"/>
      <c r="J62" s="22"/>
      <c r="K62" s="22"/>
      <c r="L62" s="22"/>
    </row>
    <row r="63" spans="1:12" ht="33.950000000000003" customHeight="1">
      <c r="A63" s="22"/>
      <c r="B63" s="17"/>
      <c r="C63" s="90"/>
      <c r="D63" s="17"/>
      <c r="E63" s="17"/>
      <c r="F63" s="17"/>
      <c r="G63" s="17"/>
      <c r="H63" s="17"/>
      <c r="I63" s="24"/>
      <c r="J63" s="22"/>
      <c r="K63" s="22"/>
      <c r="L63" s="22"/>
    </row>
    <row r="64" spans="1:12">
      <c r="A64" s="22"/>
      <c r="B64" s="22"/>
      <c r="C64" s="24"/>
      <c r="D64" s="22"/>
      <c r="E64" s="22"/>
      <c r="F64" s="22"/>
      <c r="G64" s="22"/>
      <c r="H64" s="23"/>
      <c r="I64" s="22"/>
      <c r="J64" s="22"/>
      <c r="K64" s="22"/>
      <c r="L64" s="22"/>
    </row>
    <row r="65" spans="1:17" ht="15.75">
      <c r="A65" s="22"/>
      <c r="B65" s="22"/>
      <c r="C65" s="24"/>
      <c r="D65" s="22"/>
      <c r="E65" s="22"/>
      <c r="F65" s="22"/>
      <c r="G65" s="22"/>
      <c r="H65" s="22"/>
      <c r="I65" s="19"/>
      <c r="J65" s="22"/>
      <c r="K65" s="22"/>
      <c r="L65" s="22"/>
    </row>
    <row r="66" spans="1:17" ht="15.75">
      <c r="A66" s="22"/>
      <c r="B66" s="22"/>
      <c r="C66" s="24"/>
      <c r="D66" s="22"/>
      <c r="E66" s="22"/>
      <c r="F66" s="22"/>
      <c r="G66" s="22"/>
      <c r="H66" s="22"/>
      <c r="I66" s="20"/>
      <c r="J66" s="22"/>
      <c r="K66" s="22"/>
      <c r="L66" s="22"/>
    </row>
    <row r="67" spans="1:17" ht="15.75">
      <c r="A67" s="22"/>
      <c r="B67" s="22"/>
      <c r="C67" s="24"/>
      <c r="D67" s="22"/>
      <c r="E67" s="22"/>
      <c r="F67" s="22"/>
      <c r="G67" s="22"/>
      <c r="H67" s="22"/>
      <c r="I67" s="20"/>
      <c r="J67" s="22"/>
      <c r="K67" s="22"/>
      <c r="L67" s="22"/>
    </row>
    <row r="68" spans="1:17" ht="34.5" customHeight="1">
      <c r="A68" s="22"/>
      <c r="B68" s="22"/>
      <c r="C68" s="24"/>
      <c r="D68" s="22"/>
      <c r="E68" s="22"/>
      <c r="F68" s="22"/>
      <c r="G68" s="22"/>
      <c r="H68" s="22"/>
      <c r="I68" s="20"/>
      <c r="J68" s="22"/>
      <c r="K68" s="22"/>
      <c r="L68" s="22"/>
    </row>
    <row r="69" spans="1:17" ht="36" customHeight="1">
      <c r="A69" s="22"/>
      <c r="B69" s="22"/>
      <c r="C69" s="24"/>
      <c r="D69" s="22"/>
      <c r="E69" s="22"/>
      <c r="F69" s="22"/>
      <c r="G69" s="22"/>
      <c r="H69" s="22"/>
      <c r="I69" s="20"/>
      <c r="J69" s="22"/>
      <c r="K69" s="22"/>
      <c r="L69" s="22"/>
    </row>
    <row r="70" spans="1:17">
      <c r="A70" s="22"/>
      <c r="B70" s="22"/>
      <c r="C70" s="24"/>
      <c r="D70" s="22"/>
      <c r="E70" s="22"/>
      <c r="F70" s="22"/>
      <c r="G70" s="22"/>
      <c r="H70" s="22"/>
      <c r="I70" s="22"/>
      <c r="J70" s="22"/>
      <c r="K70" s="22"/>
      <c r="L70" s="22"/>
    </row>
    <row r="71" spans="1:17">
      <c r="A71" s="22"/>
      <c r="B71" s="22"/>
      <c r="C71" s="24"/>
      <c r="D71" s="22"/>
      <c r="E71" s="22"/>
      <c r="F71" s="22"/>
      <c r="G71" s="22"/>
      <c r="H71" s="22"/>
      <c r="I71" s="22"/>
      <c r="J71" s="22"/>
      <c r="K71" s="22"/>
      <c r="L71" s="22"/>
    </row>
    <row r="72" spans="1:17">
      <c r="A72" s="22"/>
      <c r="B72" s="22"/>
      <c r="C72" s="24"/>
      <c r="D72" s="22"/>
      <c r="E72" s="22"/>
      <c r="F72" s="22"/>
      <c r="G72" s="22"/>
      <c r="H72" s="22"/>
      <c r="I72" s="22"/>
      <c r="J72" s="22"/>
      <c r="K72" s="22"/>
      <c r="L72" s="22"/>
    </row>
    <row r="76" spans="1:17">
      <c r="Q76" s="27"/>
    </row>
    <row r="77" spans="1:17">
      <c r="Q77" s="27"/>
    </row>
    <row r="83" spans="17:17">
      <c r="Q83" s="27"/>
    </row>
    <row r="89" spans="17:17">
      <c r="Q89" s="27"/>
    </row>
    <row r="95" spans="17:17">
      <c r="Q95" s="27"/>
    </row>
  </sheetData>
  <mergeCells count="7">
    <mergeCell ref="B8:H9"/>
    <mergeCell ref="E41:E42"/>
    <mergeCell ref="B2:I2"/>
    <mergeCell ref="K2:L2"/>
    <mergeCell ref="K3:L3"/>
    <mergeCell ref="B4:I4"/>
    <mergeCell ref="B6:L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 Kenndatenblatt</vt:lpstr>
      <vt:lpstr>Baufeld(er) Bundestag</vt:lpstr>
      <vt:lpstr>Baufeld(er) Ver.di</vt:lpstr>
      <vt:lpstr>Baufeld(er) Wohnnutzung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BEP</dc:creator>
  <cp:lastModifiedBy>Freitag, Heyden</cp:lastModifiedBy>
  <cp:lastPrinted>2023-06-02T11:10:32Z</cp:lastPrinted>
  <dcterms:created xsi:type="dcterms:W3CDTF">2002-03-27T07:49:02Z</dcterms:created>
  <dcterms:modified xsi:type="dcterms:W3CDTF">2025-12-05T11:13:46Z</dcterms:modified>
</cp:coreProperties>
</file>